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ожид" sheetId="6" r:id="rId1"/>
    <sheet name="приложение 1" sheetId="7" r:id="rId2"/>
  </sheets>
  <calcPr calcId="125725"/>
</workbook>
</file>

<file path=xl/calcChain.xml><?xml version="1.0" encoding="utf-8"?>
<calcChain xmlns="http://schemas.openxmlformats.org/spreadsheetml/2006/main">
  <c r="H12" i="7"/>
  <c r="H13"/>
  <c r="H14"/>
  <c r="H15"/>
  <c r="H16"/>
  <c r="H17"/>
  <c r="H18"/>
  <c r="H19"/>
  <c r="H20"/>
  <c r="H22"/>
  <c r="H23"/>
  <c r="H24"/>
  <c r="H25"/>
  <c r="H26"/>
  <c r="H27"/>
  <c r="H28"/>
  <c r="H30"/>
  <c r="H31"/>
  <c r="H32"/>
  <c r="H33"/>
  <c r="H34"/>
  <c r="H35"/>
  <c r="H36"/>
  <c r="G21" l="1"/>
  <c r="H21" s="1"/>
  <c r="D21"/>
  <c r="F21" s="1"/>
  <c r="C21"/>
  <c r="F12"/>
  <c r="F13"/>
  <c r="F14"/>
  <c r="F15"/>
  <c r="F17"/>
  <c r="F18"/>
  <c r="F19"/>
  <c r="F20"/>
  <c r="F22"/>
  <c r="F23"/>
  <c r="F24"/>
  <c r="F25"/>
  <c r="F26"/>
  <c r="F30"/>
  <c r="F31"/>
  <c r="F32"/>
  <c r="F33"/>
  <c r="F34"/>
  <c r="F35"/>
  <c r="E12"/>
  <c r="E13"/>
  <c r="E14"/>
  <c r="E15"/>
  <c r="E17"/>
  <c r="E18"/>
  <c r="E19"/>
  <c r="E20"/>
  <c r="E22"/>
  <c r="E23"/>
  <c r="E24"/>
  <c r="E25"/>
  <c r="E21" s="1"/>
  <c r="E26"/>
  <c r="E30"/>
  <c r="E31"/>
  <c r="E32"/>
  <c r="E33"/>
  <c r="E34"/>
  <c r="E35"/>
  <c r="D36"/>
  <c r="F36" s="1"/>
  <c r="G36"/>
  <c r="D11"/>
  <c r="F11" s="1"/>
  <c r="G11"/>
  <c r="H11" s="1"/>
  <c r="C11"/>
  <c r="C36"/>
  <c r="G29" l="1"/>
  <c r="H29" s="1"/>
  <c r="E36"/>
  <c r="D29"/>
  <c r="E11"/>
  <c r="C29"/>
  <c r="C37" s="1"/>
  <c r="H41" i="6"/>
  <c r="H42"/>
  <c r="H43"/>
  <c r="H44"/>
  <c r="H45"/>
  <c r="H46"/>
  <c r="F41"/>
  <c r="F42"/>
  <c r="F43"/>
  <c r="F44"/>
  <c r="F45"/>
  <c r="F46"/>
  <c r="E41"/>
  <c r="E42"/>
  <c r="E43"/>
  <c r="E44"/>
  <c r="E45"/>
  <c r="E46"/>
  <c r="G37" i="7" l="1"/>
  <c r="H37" s="1"/>
  <c r="D37"/>
  <c r="F29"/>
  <c r="E29"/>
  <c r="C47" i="6"/>
  <c r="F37" i="7" l="1"/>
  <c r="E37"/>
  <c r="H36" i="6"/>
  <c r="H30"/>
  <c r="H32"/>
  <c r="H33"/>
  <c r="H34"/>
  <c r="F32"/>
  <c r="F33"/>
  <c r="F34"/>
  <c r="F35"/>
  <c r="F30"/>
  <c r="E36"/>
  <c r="E30"/>
  <c r="E31"/>
  <c r="E32"/>
  <c r="E33"/>
  <c r="E34"/>
  <c r="G47"/>
  <c r="G29"/>
  <c r="G26"/>
  <c r="G21"/>
  <c r="G19"/>
  <c r="G14"/>
  <c r="G12"/>
  <c r="G25" l="1"/>
  <c r="G11"/>
  <c r="G37" l="1"/>
  <c r="G48" s="1"/>
  <c r="D29" l="1"/>
  <c r="C29"/>
  <c r="E39" l="1"/>
  <c r="E40"/>
  <c r="F39"/>
  <c r="D47" l="1"/>
  <c r="F38"/>
  <c r="F40"/>
  <c r="E38"/>
  <c r="F13"/>
  <c r="F15"/>
  <c r="F16"/>
  <c r="F17"/>
  <c r="F20"/>
  <c r="F22"/>
  <c r="F23"/>
  <c r="F24"/>
  <c r="F27"/>
  <c r="F28"/>
  <c r="F31"/>
  <c r="E13"/>
  <c r="E15"/>
  <c r="E16"/>
  <c r="E17"/>
  <c r="E18"/>
  <c r="E20"/>
  <c r="E22"/>
  <c r="E23"/>
  <c r="E24"/>
  <c r="E27"/>
  <c r="E28"/>
  <c r="E35"/>
  <c r="F47" l="1"/>
  <c r="E47"/>
  <c r="D21"/>
  <c r="H13"/>
  <c r="H15"/>
  <c r="H16"/>
  <c r="H17"/>
  <c r="H18"/>
  <c r="H20"/>
  <c r="H22"/>
  <c r="H23"/>
  <c r="H24"/>
  <c r="H27"/>
  <c r="H28"/>
  <c r="H31"/>
  <c r="H35"/>
  <c r="H38"/>
  <c r="H40"/>
  <c r="D26"/>
  <c r="D25" s="1"/>
  <c r="C26"/>
  <c r="C25" s="1"/>
  <c r="C21"/>
  <c r="D19"/>
  <c r="C19"/>
  <c r="D14"/>
  <c r="C14"/>
  <c r="D12"/>
  <c r="C12"/>
  <c r="H47" l="1"/>
  <c r="F29"/>
  <c r="E29"/>
  <c r="E26"/>
  <c r="F26"/>
  <c r="E21"/>
  <c r="F21"/>
  <c r="F19"/>
  <c r="E19"/>
  <c r="F14"/>
  <c r="E14"/>
  <c r="E12"/>
  <c r="F12"/>
  <c r="H21"/>
  <c r="H19"/>
  <c r="H26"/>
  <c r="H14"/>
  <c r="H29"/>
  <c r="H12"/>
  <c r="F25"/>
  <c r="D11"/>
  <c r="C11"/>
  <c r="E25" l="1"/>
  <c r="E11"/>
  <c r="F11"/>
  <c r="C37"/>
  <c r="C48" s="1"/>
  <c r="H25"/>
  <c r="D37"/>
  <c r="H11"/>
  <c r="D48" l="1"/>
  <c r="E37"/>
  <c r="F37"/>
  <c r="H48"/>
  <c r="H37"/>
  <c r="E48" l="1"/>
  <c r="F48"/>
</calcChain>
</file>

<file path=xl/sharedStrings.xml><?xml version="1.0" encoding="utf-8"?>
<sst xmlns="http://schemas.openxmlformats.org/spreadsheetml/2006/main" count="151" uniqueCount="109">
  <si>
    <t>тыс.руб.</t>
  </si>
  <si>
    <t>НЕНАЛОГОВЫЕ ДОХОДЫ</t>
  </si>
  <si>
    <t>Ожидаемое исполнение бюджета</t>
  </si>
  <si>
    <t xml:space="preserve"> муниципального образования "Яблоновское городское поселение"</t>
  </si>
  <si>
    <t>Субсидии бюджетам поселений на реализацию федеральных целевых программ</t>
  </si>
  <si>
    <t>ИТОГО БЕЗВОЗМЕЗДНЫЕ  ПОСТУПЛЕНИЯ  ОТ ДРУГИХ БЮДЖЕТОВ БЮДЖЕТНОЙ СИСТЕМЫ</t>
  </si>
  <si>
    <t xml:space="preserve">              </t>
  </si>
  <si>
    <t xml:space="preserve">Код бюджетной классификации  </t>
  </si>
  <si>
    <t>Наименование доходов</t>
  </si>
  <si>
    <t>НАЛОГОВЫЕ ДОХОДЫ</t>
  </si>
  <si>
    <t>1 01 00000 00 0000 000</t>
  </si>
  <si>
    <t>НАЛОГИ НА ПРИБЫЛЬ, ДОХОДЫ</t>
  </si>
  <si>
    <t xml:space="preserve">1 01 02001 01 0000 110 </t>
  </si>
  <si>
    <t>Налог на доходы физических лиц</t>
  </si>
  <si>
    <t xml:space="preserve">1 03 02000 01 0000 110 </t>
  </si>
  <si>
    <t>АКЦИЗЫ ПО ПОДАКЦИЗНЫМ ТОВАРАМ (ПРОДУКЦИИ), ПРОИЗВОДИМЫМ НА ТЕРРИТОРИИ РФ</t>
  </si>
  <si>
    <t xml:space="preserve">1 03 02230 01 0000 110 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</si>
  <si>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</si>
  <si>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 xml:space="preserve">1 03 02240 01 0000 110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</si>
  <si>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</si>
  <si>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 xml:space="preserve">1 03 02250 01 0000 110 </t>
  </si>
  <si>
    <t xml:space="preserve">Доходы  от  уплаты  акцизов   на   автомобильный   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
</t>
  </si>
  <si>
    <t xml:space="preserve">1 03 02260 01 0000 110 </t>
  </si>
  <si>
    <t xml:space="preserve">Доходы  от  уплаты  акцизов   на   прямогонный   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
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</si>
  <si>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</si>
  <si>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</si>
  <si>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</si>
  <si>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</si>
  <si>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1 06 00000 00 0000 000</t>
  </si>
  <si>
    <t xml:space="preserve">НАЛОГИ НА ИМУЩЕСТВО     </t>
  </si>
  <si>
    <t xml:space="preserve">1 11 00000 00 0000 000 </t>
  </si>
  <si>
    <t xml:space="preserve">ДОХОДЫ ОТ ИСПОЛЬЗОВАНИЯ ИМУЩЕСТВА, НАХОДЯЩЕГОСЯ В ГОСУДАРСТВЕННОЙ И  МУНИЦИПАЛЬНОЙ  СОБСТВЕННОСТИ                    </t>
  </si>
  <si>
    <t xml:space="preserve">1 14 00000 00 0000 000 </t>
  </si>
  <si>
    <t>ДОХОДЫ ОТ ПРОДАЖИ МАТЕРИАЛЬНЫХ И НЕМАТЕРИАЛЬНЫХ АКТИВОВ</t>
  </si>
  <si>
    <t>Штрафы, санкции, возмещения ущерба</t>
  </si>
  <si>
    <t xml:space="preserve">1 00 00000 00 0000 000 </t>
  </si>
  <si>
    <t>ИТОГО НАЛОГОВЫЕ И НЕНАЛОГОВЫЕ ДОХОДЫ</t>
  </si>
  <si>
    <t>2 02 02051 10 0000 151</t>
  </si>
  <si>
    <t xml:space="preserve">2 02 00000 00 0000 000 </t>
  </si>
  <si>
    <t xml:space="preserve">ВСЕГО ДОХОДОВ                 </t>
  </si>
  <si>
    <t>Отклон. факта от плана</t>
  </si>
  <si>
    <t>Процент исполн.</t>
  </si>
  <si>
    <t>Отклон. ожид. от бюджета</t>
  </si>
  <si>
    <t>Руководитель финансового отдела
Администрации муниципального образования
«Яблоновское городское поселение»                                                                                                А.А. Ловпаче</t>
  </si>
  <si>
    <t xml:space="preserve">Налог на имущество физических лиц, взимаемый  по ставкам, применяемым к объектам налогообложения, расположенным в границах городских поселений
</t>
  </si>
  <si>
    <t>1 06 01030 13 0000 110</t>
  </si>
  <si>
    <t>1 06 06033 13 0000 110</t>
  </si>
  <si>
    <t xml:space="preserve">Земельный налог с организаций, обладающих земельным участком, расположенным в границах городских поселений </t>
  </si>
  <si>
    <t>1 06 06043 13 0000 110</t>
  </si>
  <si>
    <t xml:space="preserve">Земельный налог с физических лиц, обладающих земельным участком, расположенным в границах городских поселений </t>
  </si>
  <si>
    <t xml:space="preserve">1 11 05013 13 0000 120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</si>
  <si>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</si>
  <si>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1 11 05035 13 0000 120 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</si>
  <si>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</si>
  <si>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 от продажи земельных участков, государственная собсвенность на которые не разграничена и которые расположены в границах городских поселений</t>
  </si>
  <si>
    <t xml:space="preserve">1 14 06013 13 0000 430 </t>
  </si>
  <si>
    <t xml:space="preserve">1 16 00000 00 0000 000 </t>
  </si>
  <si>
    <t xml:space="preserve">1 17 01050 13 0000 180 </t>
  </si>
  <si>
    <t>Невыясненные поступления, зачисляемые в бюджеты городских поселений</t>
  </si>
  <si>
    <t>Субвенции бюджетам городских поселений на осуществление первичного воинского учета на территориях, где отсутствуют  военные комиссариаты</t>
  </si>
  <si>
    <t>Субвенции бюджетам городских поселений на выполнение передаваемых полномочий субъектов Российской Федерации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</si>
  <si>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</si>
  <si>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</si>
  <si>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</si>
  <si>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1 15 02050 13 0000 140</t>
  </si>
  <si>
    <t>Платежи, взимаемые органами местного самоуправления (организациями) городских поселений за выполнение определенных функций</t>
  </si>
  <si>
    <t>2 02 15001 13 0000 151</t>
  </si>
  <si>
    <t>Дотации бюджетам городских на выравнивание бюджетной обеспеченности</t>
  </si>
  <si>
    <t>2 02 29999 13 0000 151</t>
  </si>
  <si>
    <t>2 02 30024 13 0000 151</t>
  </si>
  <si>
    <t>2 02 35118 13 0000 151</t>
  </si>
  <si>
    <t>2 02 45160 13 0000 151</t>
  </si>
  <si>
    <t>на 2018 год</t>
  </si>
  <si>
    <t>Бюджет на 2018 год</t>
  </si>
  <si>
    <t xml:space="preserve">Факт на 01.10.2018 </t>
  </si>
  <si>
    <t>Ожид. исполн. за 2018 год</t>
  </si>
  <si>
    <t>2 02 20041 13 0000 151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</si>
  <si>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</si>
  <si>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2 02 25497 13 0000 151</t>
  </si>
  <si>
    <t>Субсидии бюджетам городских поселений на реализацию мероприятий по обеспечению жильем молодых семей</t>
  </si>
  <si>
    <t>2 02 25555 13 0000 151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</si>
  <si>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</si>
  <si>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Прочие субсидии бюджетам городских поселений </t>
  </si>
  <si>
    <t>Бюджет на 2019 год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</si>
  <si>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</si>
  <si>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</si>
  <si>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</si>
  <si>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</si>
  <si>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</si>
  <si>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2 02 15001 13 0000 150</t>
  </si>
  <si>
    <t>2 02 30024 13 0000 150</t>
  </si>
  <si>
    <t>2 02 35118 13 0000 150</t>
  </si>
  <si>
    <t>2 02 45160 13 0000 150</t>
  </si>
  <si>
    <t>2 02 45393 13 0000 150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</si>
  <si>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</si>
  <si>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2 02 49999 13 0000 150</t>
  </si>
  <si>
    <t>Прочие межбюджетные трансферты, передаваемые бюджетам городских поселений</t>
  </si>
  <si>
    <t>Руководитель финансового отдела</t>
  </si>
  <si>
    <t xml:space="preserve">Факт на 01.10.2019 </t>
  </si>
  <si>
    <t>Ожид. исполн. за 2019 год</t>
  </si>
  <si>
    <t xml:space="preserve">Доходы  от  уплаты  акцизов   на   прямогонный бензин, подлежащие разделению между бюджетами субъектов РФ и местными бюджетами с учетом установленных дифференцированных нормативов отчислений в местные бюджеты
</t>
  </si>
  <si>
    <t>1 17 01050 13 0000 180</t>
  </si>
  <si>
    <t>Невыясненные поступления</t>
  </si>
  <si>
    <t>Прочие неналоговые поступления</t>
  </si>
  <si>
    <t>1 17 05050 13 0000 180</t>
  </si>
  <si>
    <t>на 2019 год</t>
  </si>
  <si>
    <t>Администрации муниципального образования</t>
  </si>
  <si>
    <t xml:space="preserve">"Яблоновское городское поселение"                                                      </t>
  </si>
  <si>
    <t xml:space="preserve"> Т.А.Кат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</si>
</sst>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sz val="10"/>
      <name val="Arial Cyr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114">
    <xf numFmtId="0" fontId="0" fillId="0" borderId="0" xfId="0"/>
    <xf numFmtId="0" fontId="7" fillId="0" borderId="0" xfId="1" applyFont="1" applyAlignment="1"/>
    <xf numFmtId="0" fontId="7" fillId="0" borderId="0" xfId="1" applyFont="1"/>
    <xf numFmtId="0" fontId="8" fillId="0" borderId="0" xfId="1" applyFont="1" applyAlignment="1">
      <alignment horizontal="center" wrapText="1"/>
    </xf>
    <xf numFmtId="0" fontId="7" fillId="0" borderId="0" xfId="1" applyFont="1" applyAlignment="1">
      <alignment wrapText="1"/>
    </xf>
    <xf numFmtId="0" fontId="4" fillId="0" borderId="4" xfId="1" applyFont="1" applyBorder="1" applyAlignment="1">
      <alignment horizontal="left" vertical="center" wrapText="1"/>
    </xf>
    <xf numFmtId="0" fontId="4" fillId="0" borderId="5" xfId="1" applyFont="1" applyBorder="1" applyAlignment="1">
      <alignment horizontal="left" vertical="center" wrapText="1"/>
    </xf>
    <xf numFmtId="164" fontId="4" fillId="0" borderId="5" xfId="1" applyNumberFormat="1" applyFont="1" applyBorder="1" applyAlignment="1">
      <alignment horizontal="right" vertical="center" wrapText="1"/>
    </xf>
    <xf numFmtId="0" fontId="1" fillId="0" borderId="0" xfId="1" applyFont="1"/>
    <xf numFmtId="0" fontId="5" fillId="0" borderId="4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left" vertical="top" wrapText="1"/>
    </xf>
    <xf numFmtId="0" fontId="10" fillId="0" borderId="0" xfId="1" applyFont="1"/>
    <xf numFmtId="0" fontId="11" fillId="0" borderId="0" xfId="1" applyFont="1" applyAlignment="1">
      <alignment wrapText="1"/>
    </xf>
    <xf numFmtId="0" fontId="13" fillId="0" borderId="0" xfId="1" applyFont="1" applyAlignment="1">
      <alignment wrapText="1"/>
    </xf>
    <xf numFmtId="0" fontId="12" fillId="0" borderId="0" xfId="1" applyFont="1" applyAlignment="1">
      <alignment horizontal="left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164" fontId="4" fillId="0" borderId="2" xfId="1" applyNumberFormat="1" applyFont="1" applyBorder="1" applyAlignment="1">
      <alignment horizontal="right" vertical="center" wrapText="1"/>
    </xf>
    <xf numFmtId="0" fontId="5" fillId="0" borderId="5" xfId="1" applyFont="1" applyBorder="1" applyAlignment="1">
      <alignment vertical="center" wrapText="1"/>
    </xf>
    <xf numFmtId="0" fontId="5" fillId="0" borderId="12" xfId="1" applyFont="1" applyBorder="1" applyAlignment="1">
      <alignment horizontal="left" vertical="center" wrapText="1"/>
    </xf>
    <xf numFmtId="164" fontId="5" fillId="0" borderId="12" xfId="1" applyNumberFormat="1" applyFont="1" applyBorder="1" applyAlignment="1">
      <alignment horizontal="right" vertical="center" wrapText="1"/>
    </xf>
    <xf numFmtId="0" fontId="14" fillId="0" borderId="0" xfId="1" applyFont="1" applyAlignment="1">
      <alignment horizontal="right"/>
    </xf>
    <xf numFmtId="0" fontId="9" fillId="0" borderId="0" xfId="1" applyFont="1"/>
    <xf numFmtId="0" fontId="5" fillId="0" borderId="13" xfId="1" applyFont="1" applyBorder="1" applyAlignment="1">
      <alignment horizontal="left" vertical="center" wrapText="1"/>
    </xf>
    <xf numFmtId="49" fontId="4" fillId="0" borderId="4" xfId="3" applyNumberFormat="1" applyFont="1" applyBorder="1" applyAlignment="1">
      <alignment horizontal="left" vertical="center"/>
    </xf>
    <xf numFmtId="164" fontId="4" fillId="0" borderId="2" xfId="1" applyNumberFormat="1" applyFont="1" applyBorder="1" applyAlignment="1">
      <alignment horizontal="right" vertical="center"/>
    </xf>
    <xf numFmtId="164" fontId="4" fillId="0" borderId="3" xfId="1" applyNumberFormat="1" applyFont="1" applyBorder="1" applyAlignment="1">
      <alignment horizontal="right" vertical="center"/>
    </xf>
    <xf numFmtId="0" fontId="4" fillId="0" borderId="5" xfId="3" applyFont="1" applyBorder="1" applyAlignment="1">
      <alignment horizontal="left" vertical="center" wrapText="1"/>
    </xf>
    <xf numFmtId="164" fontId="4" fillId="0" borderId="5" xfId="1" applyNumberFormat="1" applyFont="1" applyBorder="1" applyAlignment="1">
      <alignment horizontal="right" vertical="center"/>
    </xf>
    <xf numFmtId="164" fontId="4" fillId="0" borderId="6" xfId="1" applyNumberFormat="1" applyFont="1" applyBorder="1" applyAlignment="1">
      <alignment horizontal="right" vertical="center"/>
    </xf>
    <xf numFmtId="164" fontId="5" fillId="0" borderId="5" xfId="1" applyNumberFormat="1" applyFont="1" applyBorder="1" applyAlignment="1">
      <alignment horizontal="right" vertical="center"/>
    </xf>
    <xf numFmtId="164" fontId="5" fillId="0" borderId="6" xfId="1" applyNumberFormat="1" applyFont="1" applyBorder="1" applyAlignment="1">
      <alignment horizontal="right" vertical="center"/>
    </xf>
    <xf numFmtId="0" fontId="5" fillId="0" borderId="5" xfId="3" applyFont="1" applyBorder="1" applyAlignment="1">
      <alignment horizontal="left" vertical="center" wrapText="1"/>
    </xf>
    <xf numFmtId="0" fontId="5" fillId="0" borderId="5" xfId="3" applyFont="1" applyBorder="1" applyAlignment="1">
      <alignment horizontal="left" vertical="top" wrapText="1"/>
    </xf>
    <xf numFmtId="164" fontId="5" fillId="0" borderId="12" xfId="1" applyNumberFormat="1" applyFont="1" applyBorder="1" applyAlignment="1">
      <alignment horizontal="right" vertical="center"/>
    </xf>
    <xf numFmtId="164" fontId="5" fillId="0" borderId="11" xfId="1" applyNumberFormat="1" applyFont="1" applyBorder="1" applyAlignment="1">
      <alignment horizontal="right" vertical="center"/>
    </xf>
    <xf numFmtId="0" fontId="8" fillId="0" borderId="7" xfId="1" applyFont="1" applyBorder="1" applyAlignment="1">
      <alignment horizontal="left" vertical="center" wrapText="1"/>
    </xf>
    <xf numFmtId="0" fontId="8" fillId="0" borderId="14" xfId="1" applyFont="1" applyBorder="1" applyAlignment="1">
      <alignment horizontal="left" vertical="center"/>
    </xf>
    <xf numFmtId="0" fontId="8" fillId="0" borderId="15" xfId="1" applyFont="1" applyBorder="1" applyAlignment="1">
      <alignment horizontal="left" vertical="center"/>
    </xf>
    <xf numFmtId="164" fontId="8" fillId="0" borderId="15" xfId="1" applyNumberFormat="1" applyFont="1" applyBorder="1" applyAlignment="1">
      <alignment horizontal="right" vertical="center"/>
    </xf>
    <xf numFmtId="164" fontId="8" fillId="0" borderId="16" xfId="1" applyNumberFormat="1" applyFont="1" applyBorder="1" applyAlignment="1">
      <alignment horizontal="right" vertical="center"/>
    </xf>
    <xf numFmtId="0" fontId="8" fillId="0" borderId="15" xfId="1" applyFont="1" applyBorder="1" applyAlignment="1">
      <alignment horizontal="left" vertical="center" wrapText="1"/>
    </xf>
    <xf numFmtId="164" fontId="8" fillId="0" borderId="15" xfId="1" applyNumberFormat="1" applyFont="1" applyBorder="1" applyAlignment="1">
      <alignment horizontal="righ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164" fontId="2" fillId="0" borderId="5" xfId="1" applyNumberFormat="1" applyFont="1" applyBorder="1" applyAlignment="1">
      <alignment horizontal="right" vertical="center" wrapText="1"/>
    </xf>
    <xf numFmtId="3" fontId="2" fillId="0" borderId="4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3" fontId="2" fillId="0" borderId="4" xfId="0" applyNumberFormat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right" wrapText="1"/>
    </xf>
    <xf numFmtId="164" fontId="2" fillId="0" borderId="5" xfId="0" applyNumberFormat="1" applyFont="1" applyBorder="1" applyAlignment="1">
      <alignment horizontal="right" vertical="center" wrapText="1"/>
    </xf>
    <xf numFmtId="3" fontId="5" fillId="0" borderId="17" xfId="1" applyNumberFormat="1" applyFont="1" applyBorder="1" applyAlignment="1">
      <alignment horizontal="left" vertical="center" wrapText="1"/>
    </xf>
    <xf numFmtId="0" fontId="5" fillId="0" borderId="10" xfId="1" applyFont="1" applyBorder="1" applyAlignment="1">
      <alignment horizontal="left" vertical="center" wrapText="1"/>
    </xf>
    <xf numFmtId="164" fontId="5" fillId="0" borderId="10" xfId="1" applyNumberFormat="1" applyFont="1" applyBorder="1" applyAlignment="1">
      <alignment horizontal="right" vertical="center" wrapText="1"/>
    </xf>
    <xf numFmtId="164" fontId="5" fillId="0" borderId="10" xfId="1" applyNumberFormat="1" applyFont="1" applyBorder="1" applyAlignment="1">
      <alignment horizontal="right" vertical="center"/>
    </xf>
    <xf numFmtId="0" fontId="8" fillId="0" borderId="14" xfId="1" applyFont="1" applyBorder="1" applyAlignment="1">
      <alignment horizontal="left" vertical="center" wrapText="1"/>
    </xf>
    <xf numFmtId="164" fontId="5" fillId="0" borderId="5" xfId="1" applyNumberFormat="1" applyFont="1" applyBorder="1" applyAlignment="1">
      <alignment horizontal="right" vertical="center" wrapText="1"/>
    </xf>
    <xf numFmtId="0" fontId="5" fillId="0" borderId="5" xfId="1" applyFont="1" applyBorder="1" applyAlignment="1">
      <alignment horizontal="left" vertical="center" wrapText="1"/>
    </xf>
    <xf numFmtId="164" fontId="5" fillId="0" borderId="2" xfId="1" applyNumberFormat="1" applyFont="1" applyBorder="1" applyAlignment="1">
      <alignment horizontal="right"/>
    </xf>
    <xf numFmtId="164" fontId="5" fillId="0" borderId="5" xfId="1" applyNumberFormat="1" applyFont="1" applyBorder="1" applyAlignment="1">
      <alignment horizontal="right"/>
    </xf>
    <xf numFmtId="164" fontId="5" fillId="0" borderId="3" xfId="1" applyNumberFormat="1" applyFont="1" applyBorder="1" applyAlignment="1">
      <alignment horizontal="right"/>
    </xf>
    <xf numFmtId="164" fontId="5" fillId="0" borderId="6" xfId="1" applyNumberFormat="1" applyFont="1" applyBorder="1" applyAlignment="1">
      <alignment horizontal="right"/>
    </xf>
    <xf numFmtId="164" fontId="2" fillId="0" borderId="5" xfId="0" applyNumberFormat="1" applyFont="1" applyFill="1" applyBorder="1" applyAlignment="1">
      <alignment horizontal="right" wrapText="1"/>
    </xf>
    <xf numFmtId="0" fontId="15" fillId="0" borderId="5" xfId="3" applyFont="1" applyBorder="1" applyAlignment="1">
      <alignment horizontal="left" vertical="center" wrapText="1"/>
    </xf>
    <xf numFmtId="0" fontId="15" fillId="0" borderId="5" xfId="3" applyFont="1" applyBorder="1" applyAlignment="1">
      <alignment horizontal="left" vertical="top" wrapText="1"/>
    </xf>
    <xf numFmtId="0" fontId="1" fillId="0" borderId="4" xfId="1" applyFont="1" applyBorder="1" applyAlignment="1">
      <alignment horizontal="left" vertical="center" wrapText="1"/>
    </xf>
    <xf numFmtId="0" fontId="1" fillId="0" borderId="5" xfId="1" applyFont="1" applyBorder="1" applyAlignment="1">
      <alignment horizontal="left" vertical="center" wrapText="1"/>
    </xf>
    <xf numFmtId="0" fontId="2" fillId="0" borderId="5" xfId="1" applyFont="1" applyBorder="1" applyAlignment="1">
      <alignment horizontal="left" vertical="top" wrapText="1"/>
    </xf>
    <xf numFmtId="0" fontId="2" fillId="0" borderId="5" xfId="1" applyFont="1" applyBorder="1" applyAlignment="1">
      <alignment vertical="center" wrapText="1"/>
    </xf>
    <xf numFmtId="3" fontId="2" fillId="0" borderId="4" xfId="1" applyNumberFormat="1" applyFont="1" applyBorder="1" applyAlignment="1">
      <alignment horizontal="left" vertical="center" wrapText="1"/>
    </xf>
    <xf numFmtId="3" fontId="2" fillId="0" borderId="4" xfId="1" applyNumberFormat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13" fillId="0" borderId="0" xfId="1" applyFont="1"/>
    <xf numFmtId="0" fontId="13" fillId="0" borderId="0" xfId="1" applyFont="1" applyAlignment="1"/>
    <xf numFmtId="0" fontId="12" fillId="0" borderId="0" xfId="1" applyFont="1" applyAlignment="1"/>
    <xf numFmtId="0" fontId="7" fillId="0" borderId="0" xfId="1" applyFont="1" applyAlignment="1">
      <alignment horizontal="right"/>
    </xf>
    <xf numFmtId="0" fontId="16" fillId="0" borderId="0" xfId="1" applyFont="1" applyFill="1"/>
    <xf numFmtId="0" fontId="16" fillId="0" borderId="0" xfId="1" applyFont="1"/>
    <xf numFmtId="2" fontId="4" fillId="0" borderId="6" xfId="1" applyNumberFormat="1" applyFont="1" applyBorder="1" applyAlignment="1">
      <alignment horizontal="center" vertical="center" wrapText="1"/>
    </xf>
    <xf numFmtId="2" fontId="2" fillId="0" borderId="6" xfId="1" applyNumberFormat="1" applyFont="1" applyBorder="1" applyAlignment="1">
      <alignment horizontal="center" vertical="center" wrapText="1"/>
    </xf>
    <xf numFmtId="0" fontId="17" fillId="0" borderId="20" xfId="1" applyFont="1" applyFill="1" applyBorder="1" applyAlignment="1">
      <alignment horizontal="left" vertical="center"/>
    </xf>
    <xf numFmtId="0" fontId="17" fillId="0" borderId="21" xfId="1" applyFont="1" applyFill="1" applyBorder="1" applyAlignment="1">
      <alignment horizontal="left" vertical="center"/>
    </xf>
    <xf numFmtId="2" fontId="17" fillId="0" borderId="22" xfId="1" applyNumberFormat="1" applyFont="1" applyBorder="1" applyAlignment="1">
      <alignment horizontal="center" vertical="center" wrapText="1"/>
    </xf>
    <xf numFmtId="2" fontId="4" fillId="0" borderId="3" xfId="1" applyNumberFormat="1" applyFont="1" applyBorder="1" applyAlignment="1">
      <alignment horizontal="center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8" xfId="1" applyFont="1" applyFill="1" applyBorder="1" applyAlignment="1">
      <alignment horizontal="left" vertical="center" wrapText="1"/>
    </xf>
    <xf numFmtId="2" fontId="4" fillId="0" borderId="19" xfId="1" applyNumberFormat="1" applyFont="1" applyBorder="1" applyAlignment="1">
      <alignment horizontal="center" vertical="center" wrapText="1"/>
    </xf>
    <xf numFmtId="2" fontId="4" fillId="0" borderId="2" xfId="1" applyNumberFormat="1" applyFont="1" applyBorder="1" applyAlignment="1">
      <alignment horizontal="center" vertical="center" wrapText="1"/>
    </xf>
    <xf numFmtId="2" fontId="2" fillId="0" borderId="5" xfId="1" applyNumberFormat="1" applyFont="1" applyBorder="1" applyAlignment="1">
      <alignment horizontal="center" vertical="center" wrapText="1"/>
    </xf>
    <xf numFmtId="2" fontId="1" fillId="0" borderId="5" xfId="1" applyNumberFormat="1" applyFont="1" applyBorder="1" applyAlignment="1">
      <alignment horizontal="center" vertical="center"/>
    </xf>
    <xf numFmtId="2" fontId="1" fillId="0" borderId="5" xfId="1" applyNumberFormat="1" applyFont="1" applyBorder="1" applyAlignment="1">
      <alignment horizontal="center" vertical="center" wrapText="1"/>
    </xf>
    <xf numFmtId="2" fontId="4" fillId="0" borderId="5" xfId="1" applyNumberFormat="1" applyFont="1" applyBorder="1" applyAlignment="1">
      <alignment horizontal="center" vertical="center" wrapText="1"/>
    </xf>
    <xf numFmtId="2" fontId="2" fillId="0" borderId="5" xfId="1" applyNumberFormat="1" applyFont="1" applyFill="1" applyBorder="1" applyAlignment="1">
      <alignment horizontal="center" vertical="center" wrapText="1"/>
    </xf>
    <xf numFmtId="2" fontId="4" fillId="0" borderId="18" xfId="1" applyNumberFormat="1" applyFont="1" applyFill="1" applyBorder="1" applyAlignment="1">
      <alignment horizontal="center" vertical="center" wrapText="1"/>
    </xf>
    <xf numFmtId="2" fontId="4" fillId="0" borderId="18" xfId="1" applyNumberFormat="1" applyFont="1" applyBorder="1" applyAlignment="1">
      <alignment horizontal="center" vertical="center" wrapText="1"/>
    </xf>
    <xf numFmtId="2" fontId="17" fillId="0" borderId="21" xfId="1" applyNumberFormat="1" applyFont="1" applyFill="1" applyBorder="1" applyAlignment="1">
      <alignment horizontal="center" vertical="center"/>
    </xf>
    <xf numFmtId="2" fontId="17" fillId="0" borderId="21" xfId="1" applyNumberFormat="1" applyFont="1" applyBorder="1" applyAlignment="1">
      <alignment horizontal="center" vertical="center" wrapText="1"/>
    </xf>
    <xf numFmtId="164" fontId="5" fillId="0" borderId="5" xfId="1" applyNumberFormat="1" applyFont="1" applyBorder="1" applyAlignment="1">
      <alignment horizontal="right" vertical="center" wrapText="1"/>
    </xf>
    <xf numFmtId="0" fontId="5" fillId="0" borderId="5" xfId="1" applyFont="1" applyBorder="1" applyAlignment="1">
      <alignment horizontal="left" vertical="center" wrapText="1"/>
    </xf>
    <xf numFmtId="0" fontId="12" fillId="0" borderId="0" xfId="1" applyFont="1" applyAlignment="1">
      <alignment horizontal="left" wrapText="1"/>
    </xf>
    <xf numFmtId="0" fontId="8" fillId="0" borderId="8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/>
    </xf>
    <xf numFmtId="0" fontId="6" fillId="0" borderId="0" xfId="1" applyFont="1" applyBorder="1" applyAlignment="1">
      <alignment horizontal="right" wrapText="1"/>
    </xf>
    <xf numFmtId="0" fontId="12" fillId="0" borderId="0" xfId="1" applyFont="1" applyAlignment="1">
      <alignment horizontal="left"/>
    </xf>
    <xf numFmtId="0" fontId="12" fillId="0" borderId="0" xfId="1" applyFont="1" applyAlignment="1">
      <alignment wrapText="1"/>
    </xf>
    <xf numFmtId="0" fontId="12" fillId="0" borderId="0" xfId="1" applyFont="1"/>
    <xf numFmtId="0" fontId="12" fillId="0" borderId="0" xfId="1" applyFont="1" applyAlignment="1">
      <alignment horizontal="right"/>
    </xf>
  </cellXfs>
  <cellStyles count="4">
    <cellStyle name="Обычный" xfId="0" builtinId="0"/>
    <cellStyle name="Обычный 2" xfId="1"/>
    <cellStyle name="Обычный 3" xfId="2"/>
    <cellStyle name="Обычный_Приложения 4,5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2"/>
  <sheetViews>
    <sheetView zoomScaleNormal="100" zoomScaleSheetLayoutView="100" workbookViewId="0">
      <selection sqref="A1:H3"/>
    </sheetView>
  </sheetViews>
  <sheetFormatPr defaultColWidth="9.140625" defaultRowHeight="14.25"/>
  <cols>
    <col min="1" max="1" width="23.5703125" style="4" customWidth="1"/>
    <col min="2" max="2" width="122.140625" style="4" customWidth="1"/>
    <col min="3" max="3" width="12.5703125" style="4" customWidth="1"/>
    <col min="4" max="4" width="12.28515625" style="2" customWidth="1"/>
    <col min="5" max="5" width="10.28515625" style="2" customWidth="1"/>
    <col min="6" max="6" width="10.140625" style="2" customWidth="1"/>
    <col min="7" max="7" width="11.7109375" style="2" customWidth="1"/>
    <col min="8" max="8" width="11.28515625" style="2" customWidth="1"/>
    <col min="9" max="255" width="9.140625" style="2"/>
    <col min="256" max="256" width="22" style="2" customWidth="1"/>
    <col min="257" max="257" width="68" style="2" customWidth="1"/>
    <col min="258" max="258" width="12.5703125" style="2" customWidth="1"/>
    <col min="259" max="260" width="12.28515625" style="2" customWidth="1"/>
    <col min="261" max="511" width="9.140625" style="2"/>
    <col min="512" max="512" width="22" style="2" customWidth="1"/>
    <col min="513" max="513" width="68" style="2" customWidth="1"/>
    <col min="514" max="514" width="12.5703125" style="2" customWidth="1"/>
    <col min="515" max="516" width="12.28515625" style="2" customWidth="1"/>
    <col min="517" max="767" width="9.140625" style="2"/>
    <col min="768" max="768" width="22" style="2" customWidth="1"/>
    <col min="769" max="769" width="68" style="2" customWidth="1"/>
    <col min="770" max="770" width="12.5703125" style="2" customWidth="1"/>
    <col min="771" max="772" width="12.28515625" style="2" customWidth="1"/>
    <col min="773" max="1023" width="9.140625" style="2"/>
    <col min="1024" max="1024" width="22" style="2" customWidth="1"/>
    <col min="1025" max="1025" width="68" style="2" customWidth="1"/>
    <col min="1026" max="1026" width="12.5703125" style="2" customWidth="1"/>
    <col min="1027" max="1028" width="12.28515625" style="2" customWidth="1"/>
    <col min="1029" max="1279" width="9.140625" style="2"/>
    <col min="1280" max="1280" width="22" style="2" customWidth="1"/>
    <col min="1281" max="1281" width="68" style="2" customWidth="1"/>
    <col min="1282" max="1282" width="12.5703125" style="2" customWidth="1"/>
    <col min="1283" max="1284" width="12.28515625" style="2" customWidth="1"/>
    <col min="1285" max="1535" width="9.140625" style="2"/>
    <col min="1536" max="1536" width="22" style="2" customWidth="1"/>
    <col min="1537" max="1537" width="68" style="2" customWidth="1"/>
    <col min="1538" max="1538" width="12.5703125" style="2" customWidth="1"/>
    <col min="1539" max="1540" width="12.28515625" style="2" customWidth="1"/>
    <col min="1541" max="1791" width="9.140625" style="2"/>
    <col min="1792" max="1792" width="22" style="2" customWidth="1"/>
    <col min="1793" max="1793" width="68" style="2" customWidth="1"/>
    <col min="1794" max="1794" width="12.5703125" style="2" customWidth="1"/>
    <col min="1795" max="1796" width="12.28515625" style="2" customWidth="1"/>
    <col min="1797" max="2047" width="9.140625" style="2"/>
    <col min="2048" max="2048" width="22" style="2" customWidth="1"/>
    <col min="2049" max="2049" width="68" style="2" customWidth="1"/>
    <col min="2050" max="2050" width="12.5703125" style="2" customWidth="1"/>
    <col min="2051" max="2052" width="12.28515625" style="2" customWidth="1"/>
    <col min="2053" max="2303" width="9.140625" style="2"/>
    <col min="2304" max="2304" width="22" style="2" customWidth="1"/>
    <col min="2305" max="2305" width="68" style="2" customWidth="1"/>
    <col min="2306" max="2306" width="12.5703125" style="2" customWidth="1"/>
    <col min="2307" max="2308" width="12.28515625" style="2" customWidth="1"/>
    <col min="2309" max="2559" width="9.140625" style="2"/>
    <col min="2560" max="2560" width="22" style="2" customWidth="1"/>
    <col min="2561" max="2561" width="68" style="2" customWidth="1"/>
    <col min="2562" max="2562" width="12.5703125" style="2" customWidth="1"/>
    <col min="2563" max="2564" width="12.28515625" style="2" customWidth="1"/>
    <col min="2565" max="2815" width="9.140625" style="2"/>
    <col min="2816" max="2816" width="22" style="2" customWidth="1"/>
    <col min="2817" max="2817" width="68" style="2" customWidth="1"/>
    <col min="2818" max="2818" width="12.5703125" style="2" customWidth="1"/>
    <col min="2819" max="2820" width="12.28515625" style="2" customWidth="1"/>
    <col min="2821" max="3071" width="9.140625" style="2"/>
    <col min="3072" max="3072" width="22" style="2" customWidth="1"/>
    <col min="3073" max="3073" width="68" style="2" customWidth="1"/>
    <col min="3074" max="3074" width="12.5703125" style="2" customWidth="1"/>
    <col min="3075" max="3076" width="12.28515625" style="2" customWidth="1"/>
    <col min="3077" max="3327" width="9.140625" style="2"/>
    <col min="3328" max="3328" width="22" style="2" customWidth="1"/>
    <col min="3329" max="3329" width="68" style="2" customWidth="1"/>
    <col min="3330" max="3330" width="12.5703125" style="2" customWidth="1"/>
    <col min="3331" max="3332" width="12.28515625" style="2" customWidth="1"/>
    <col min="3333" max="3583" width="9.140625" style="2"/>
    <col min="3584" max="3584" width="22" style="2" customWidth="1"/>
    <col min="3585" max="3585" width="68" style="2" customWidth="1"/>
    <col min="3586" max="3586" width="12.5703125" style="2" customWidth="1"/>
    <col min="3587" max="3588" width="12.28515625" style="2" customWidth="1"/>
    <col min="3589" max="3839" width="9.140625" style="2"/>
    <col min="3840" max="3840" width="22" style="2" customWidth="1"/>
    <col min="3841" max="3841" width="68" style="2" customWidth="1"/>
    <col min="3842" max="3842" width="12.5703125" style="2" customWidth="1"/>
    <col min="3843" max="3844" width="12.28515625" style="2" customWidth="1"/>
    <col min="3845" max="4095" width="9.140625" style="2"/>
    <col min="4096" max="4096" width="22" style="2" customWidth="1"/>
    <col min="4097" max="4097" width="68" style="2" customWidth="1"/>
    <col min="4098" max="4098" width="12.5703125" style="2" customWidth="1"/>
    <col min="4099" max="4100" width="12.28515625" style="2" customWidth="1"/>
    <col min="4101" max="4351" width="9.140625" style="2"/>
    <col min="4352" max="4352" width="22" style="2" customWidth="1"/>
    <col min="4353" max="4353" width="68" style="2" customWidth="1"/>
    <col min="4354" max="4354" width="12.5703125" style="2" customWidth="1"/>
    <col min="4355" max="4356" width="12.28515625" style="2" customWidth="1"/>
    <col min="4357" max="4607" width="9.140625" style="2"/>
    <col min="4608" max="4608" width="22" style="2" customWidth="1"/>
    <col min="4609" max="4609" width="68" style="2" customWidth="1"/>
    <col min="4610" max="4610" width="12.5703125" style="2" customWidth="1"/>
    <col min="4611" max="4612" width="12.28515625" style="2" customWidth="1"/>
    <col min="4613" max="4863" width="9.140625" style="2"/>
    <col min="4864" max="4864" width="22" style="2" customWidth="1"/>
    <col min="4865" max="4865" width="68" style="2" customWidth="1"/>
    <col min="4866" max="4866" width="12.5703125" style="2" customWidth="1"/>
    <col min="4867" max="4868" width="12.28515625" style="2" customWidth="1"/>
    <col min="4869" max="5119" width="9.140625" style="2"/>
    <col min="5120" max="5120" width="22" style="2" customWidth="1"/>
    <col min="5121" max="5121" width="68" style="2" customWidth="1"/>
    <col min="5122" max="5122" width="12.5703125" style="2" customWidth="1"/>
    <col min="5123" max="5124" width="12.28515625" style="2" customWidth="1"/>
    <col min="5125" max="5375" width="9.140625" style="2"/>
    <col min="5376" max="5376" width="22" style="2" customWidth="1"/>
    <col min="5377" max="5377" width="68" style="2" customWidth="1"/>
    <col min="5378" max="5378" width="12.5703125" style="2" customWidth="1"/>
    <col min="5379" max="5380" width="12.28515625" style="2" customWidth="1"/>
    <col min="5381" max="5631" width="9.140625" style="2"/>
    <col min="5632" max="5632" width="22" style="2" customWidth="1"/>
    <col min="5633" max="5633" width="68" style="2" customWidth="1"/>
    <col min="5634" max="5634" width="12.5703125" style="2" customWidth="1"/>
    <col min="5635" max="5636" width="12.28515625" style="2" customWidth="1"/>
    <col min="5637" max="5887" width="9.140625" style="2"/>
    <col min="5888" max="5888" width="22" style="2" customWidth="1"/>
    <col min="5889" max="5889" width="68" style="2" customWidth="1"/>
    <col min="5890" max="5890" width="12.5703125" style="2" customWidth="1"/>
    <col min="5891" max="5892" width="12.28515625" style="2" customWidth="1"/>
    <col min="5893" max="6143" width="9.140625" style="2"/>
    <col min="6144" max="6144" width="22" style="2" customWidth="1"/>
    <col min="6145" max="6145" width="68" style="2" customWidth="1"/>
    <col min="6146" max="6146" width="12.5703125" style="2" customWidth="1"/>
    <col min="6147" max="6148" width="12.28515625" style="2" customWidth="1"/>
    <col min="6149" max="6399" width="9.140625" style="2"/>
    <col min="6400" max="6400" width="22" style="2" customWidth="1"/>
    <col min="6401" max="6401" width="68" style="2" customWidth="1"/>
    <col min="6402" max="6402" width="12.5703125" style="2" customWidth="1"/>
    <col min="6403" max="6404" width="12.28515625" style="2" customWidth="1"/>
    <col min="6405" max="6655" width="9.140625" style="2"/>
    <col min="6656" max="6656" width="22" style="2" customWidth="1"/>
    <col min="6657" max="6657" width="68" style="2" customWidth="1"/>
    <col min="6658" max="6658" width="12.5703125" style="2" customWidth="1"/>
    <col min="6659" max="6660" width="12.28515625" style="2" customWidth="1"/>
    <col min="6661" max="6911" width="9.140625" style="2"/>
    <col min="6912" max="6912" width="22" style="2" customWidth="1"/>
    <col min="6913" max="6913" width="68" style="2" customWidth="1"/>
    <col min="6914" max="6914" width="12.5703125" style="2" customWidth="1"/>
    <col min="6915" max="6916" width="12.28515625" style="2" customWidth="1"/>
    <col min="6917" max="7167" width="9.140625" style="2"/>
    <col min="7168" max="7168" width="22" style="2" customWidth="1"/>
    <col min="7169" max="7169" width="68" style="2" customWidth="1"/>
    <col min="7170" max="7170" width="12.5703125" style="2" customWidth="1"/>
    <col min="7171" max="7172" width="12.28515625" style="2" customWidth="1"/>
    <col min="7173" max="7423" width="9.140625" style="2"/>
    <col min="7424" max="7424" width="22" style="2" customWidth="1"/>
    <col min="7425" max="7425" width="68" style="2" customWidth="1"/>
    <col min="7426" max="7426" width="12.5703125" style="2" customWidth="1"/>
    <col min="7427" max="7428" width="12.28515625" style="2" customWidth="1"/>
    <col min="7429" max="7679" width="9.140625" style="2"/>
    <col min="7680" max="7680" width="22" style="2" customWidth="1"/>
    <col min="7681" max="7681" width="68" style="2" customWidth="1"/>
    <col min="7682" max="7682" width="12.5703125" style="2" customWidth="1"/>
    <col min="7683" max="7684" width="12.28515625" style="2" customWidth="1"/>
    <col min="7685" max="7935" width="9.140625" style="2"/>
    <col min="7936" max="7936" width="22" style="2" customWidth="1"/>
    <col min="7937" max="7937" width="68" style="2" customWidth="1"/>
    <col min="7938" max="7938" width="12.5703125" style="2" customWidth="1"/>
    <col min="7939" max="7940" width="12.28515625" style="2" customWidth="1"/>
    <col min="7941" max="8191" width="9.140625" style="2"/>
    <col min="8192" max="8192" width="22" style="2" customWidth="1"/>
    <col min="8193" max="8193" width="68" style="2" customWidth="1"/>
    <col min="8194" max="8194" width="12.5703125" style="2" customWidth="1"/>
    <col min="8195" max="8196" width="12.28515625" style="2" customWidth="1"/>
    <col min="8197" max="8447" width="9.140625" style="2"/>
    <col min="8448" max="8448" width="22" style="2" customWidth="1"/>
    <col min="8449" max="8449" width="68" style="2" customWidth="1"/>
    <col min="8450" max="8450" width="12.5703125" style="2" customWidth="1"/>
    <col min="8451" max="8452" width="12.28515625" style="2" customWidth="1"/>
    <col min="8453" max="8703" width="9.140625" style="2"/>
    <col min="8704" max="8704" width="22" style="2" customWidth="1"/>
    <col min="8705" max="8705" width="68" style="2" customWidth="1"/>
    <col min="8706" max="8706" width="12.5703125" style="2" customWidth="1"/>
    <col min="8707" max="8708" width="12.28515625" style="2" customWidth="1"/>
    <col min="8709" max="8959" width="9.140625" style="2"/>
    <col min="8960" max="8960" width="22" style="2" customWidth="1"/>
    <col min="8961" max="8961" width="68" style="2" customWidth="1"/>
    <col min="8962" max="8962" width="12.5703125" style="2" customWidth="1"/>
    <col min="8963" max="8964" width="12.28515625" style="2" customWidth="1"/>
    <col min="8965" max="9215" width="9.140625" style="2"/>
    <col min="9216" max="9216" width="22" style="2" customWidth="1"/>
    <col min="9217" max="9217" width="68" style="2" customWidth="1"/>
    <col min="9218" max="9218" width="12.5703125" style="2" customWidth="1"/>
    <col min="9219" max="9220" width="12.28515625" style="2" customWidth="1"/>
    <col min="9221" max="9471" width="9.140625" style="2"/>
    <col min="9472" max="9472" width="22" style="2" customWidth="1"/>
    <col min="9473" max="9473" width="68" style="2" customWidth="1"/>
    <col min="9474" max="9474" width="12.5703125" style="2" customWidth="1"/>
    <col min="9475" max="9476" width="12.28515625" style="2" customWidth="1"/>
    <col min="9477" max="9727" width="9.140625" style="2"/>
    <col min="9728" max="9728" width="22" style="2" customWidth="1"/>
    <col min="9729" max="9729" width="68" style="2" customWidth="1"/>
    <col min="9730" max="9730" width="12.5703125" style="2" customWidth="1"/>
    <col min="9731" max="9732" width="12.28515625" style="2" customWidth="1"/>
    <col min="9733" max="9983" width="9.140625" style="2"/>
    <col min="9984" max="9984" width="22" style="2" customWidth="1"/>
    <col min="9985" max="9985" width="68" style="2" customWidth="1"/>
    <col min="9986" max="9986" width="12.5703125" style="2" customWidth="1"/>
    <col min="9987" max="9988" width="12.28515625" style="2" customWidth="1"/>
    <col min="9989" max="10239" width="9.140625" style="2"/>
    <col min="10240" max="10240" width="22" style="2" customWidth="1"/>
    <col min="10241" max="10241" width="68" style="2" customWidth="1"/>
    <col min="10242" max="10242" width="12.5703125" style="2" customWidth="1"/>
    <col min="10243" max="10244" width="12.28515625" style="2" customWidth="1"/>
    <col min="10245" max="10495" width="9.140625" style="2"/>
    <col min="10496" max="10496" width="22" style="2" customWidth="1"/>
    <col min="10497" max="10497" width="68" style="2" customWidth="1"/>
    <col min="10498" max="10498" width="12.5703125" style="2" customWidth="1"/>
    <col min="10499" max="10500" width="12.28515625" style="2" customWidth="1"/>
    <col min="10501" max="10751" width="9.140625" style="2"/>
    <col min="10752" max="10752" width="22" style="2" customWidth="1"/>
    <col min="10753" max="10753" width="68" style="2" customWidth="1"/>
    <col min="10754" max="10754" width="12.5703125" style="2" customWidth="1"/>
    <col min="10755" max="10756" width="12.28515625" style="2" customWidth="1"/>
    <col min="10757" max="11007" width="9.140625" style="2"/>
    <col min="11008" max="11008" width="22" style="2" customWidth="1"/>
    <col min="11009" max="11009" width="68" style="2" customWidth="1"/>
    <col min="11010" max="11010" width="12.5703125" style="2" customWidth="1"/>
    <col min="11011" max="11012" width="12.28515625" style="2" customWidth="1"/>
    <col min="11013" max="11263" width="9.140625" style="2"/>
    <col min="11264" max="11264" width="22" style="2" customWidth="1"/>
    <col min="11265" max="11265" width="68" style="2" customWidth="1"/>
    <col min="11266" max="11266" width="12.5703125" style="2" customWidth="1"/>
    <col min="11267" max="11268" width="12.28515625" style="2" customWidth="1"/>
    <col min="11269" max="11519" width="9.140625" style="2"/>
    <col min="11520" max="11520" width="22" style="2" customWidth="1"/>
    <col min="11521" max="11521" width="68" style="2" customWidth="1"/>
    <col min="11522" max="11522" width="12.5703125" style="2" customWidth="1"/>
    <col min="11523" max="11524" width="12.28515625" style="2" customWidth="1"/>
    <col min="11525" max="11775" width="9.140625" style="2"/>
    <col min="11776" max="11776" width="22" style="2" customWidth="1"/>
    <col min="11777" max="11777" width="68" style="2" customWidth="1"/>
    <col min="11778" max="11778" width="12.5703125" style="2" customWidth="1"/>
    <col min="11779" max="11780" width="12.28515625" style="2" customWidth="1"/>
    <col min="11781" max="12031" width="9.140625" style="2"/>
    <col min="12032" max="12032" width="22" style="2" customWidth="1"/>
    <col min="12033" max="12033" width="68" style="2" customWidth="1"/>
    <col min="12034" max="12034" width="12.5703125" style="2" customWidth="1"/>
    <col min="12035" max="12036" width="12.28515625" style="2" customWidth="1"/>
    <col min="12037" max="12287" width="9.140625" style="2"/>
    <col min="12288" max="12288" width="22" style="2" customWidth="1"/>
    <col min="12289" max="12289" width="68" style="2" customWidth="1"/>
    <col min="12290" max="12290" width="12.5703125" style="2" customWidth="1"/>
    <col min="12291" max="12292" width="12.28515625" style="2" customWidth="1"/>
    <col min="12293" max="12543" width="9.140625" style="2"/>
    <col min="12544" max="12544" width="22" style="2" customWidth="1"/>
    <col min="12545" max="12545" width="68" style="2" customWidth="1"/>
    <col min="12546" max="12546" width="12.5703125" style="2" customWidth="1"/>
    <col min="12547" max="12548" width="12.28515625" style="2" customWidth="1"/>
    <col min="12549" max="12799" width="9.140625" style="2"/>
    <col min="12800" max="12800" width="22" style="2" customWidth="1"/>
    <col min="12801" max="12801" width="68" style="2" customWidth="1"/>
    <col min="12802" max="12802" width="12.5703125" style="2" customWidth="1"/>
    <col min="12803" max="12804" width="12.28515625" style="2" customWidth="1"/>
    <col min="12805" max="13055" width="9.140625" style="2"/>
    <col min="13056" max="13056" width="22" style="2" customWidth="1"/>
    <col min="13057" max="13057" width="68" style="2" customWidth="1"/>
    <col min="13058" max="13058" width="12.5703125" style="2" customWidth="1"/>
    <col min="13059" max="13060" width="12.28515625" style="2" customWidth="1"/>
    <col min="13061" max="13311" width="9.140625" style="2"/>
    <col min="13312" max="13312" width="22" style="2" customWidth="1"/>
    <col min="13313" max="13313" width="68" style="2" customWidth="1"/>
    <col min="13314" max="13314" width="12.5703125" style="2" customWidth="1"/>
    <col min="13315" max="13316" width="12.28515625" style="2" customWidth="1"/>
    <col min="13317" max="13567" width="9.140625" style="2"/>
    <col min="13568" max="13568" width="22" style="2" customWidth="1"/>
    <col min="13569" max="13569" width="68" style="2" customWidth="1"/>
    <col min="13570" max="13570" width="12.5703125" style="2" customWidth="1"/>
    <col min="13571" max="13572" width="12.28515625" style="2" customWidth="1"/>
    <col min="13573" max="13823" width="9.140625" style="2"/>
    <col min="13824" max="13824" width="22" style="2" customWidth="1"/>
    <col min="13825" max="13825" width="68" style="2" customWidth="1"/>
    <col min="13826" max="13826" width="12.5703125" style="2" customWidth="1"/>
    <col min="13827" max="13828" width="12.28515625" style="2" customWidth="1"/>
    <col min="13829" max="14079" width="9.140625" style="2"/>
    <col min="14080" max="14080" width="22" style="2" customWidth="1"/>
    <col min="14081" max="14081" width="68" style="2" customWidth="1"/>
    <col min="14082" max="14082" width="12.5703125" style="2" customWidth="1"/>
    <col min="14083" max="14084" width="12.28515625" style="2" customWidth="1"/>
    <col min="14085" max="14335" width="9.140625" style="2"/>
    <col min="14336" max="14336" width="22" style="2" customWidth="1"/>
    <col min="14337" max="14337" width="68" style="2" customWidth="1"/>
    <col min="14338" max="14338" width="12.5703125" style="2" customWidth="1"/>
    <col min="14339" max="14340" width="12.28515625" style="2" customWidth="1"/>
    <col min="14341" max="14591" width="9.140625" style="2"/>
    <col min="14592" max="14592" width="22" style="2" customWidth="1"/>
    <col min="14593" max="14593" width="68" style="2" customWidth="1"/>
    <col min="14594" max="14594" width="12.5703125" style="2" customWidth="1"/>
    <col min="14595" max="14596" width="12.28515625" style="2" customWidth="1"/>
    <col min="14597" max="14847" width="9.140625" style="2"/>
    <col min="14848" max="14848" width="22" style="2" customWidth="1"/>
    <col min="14849" max="14849" width="68" style="2" customWidth="1"/>
    <col min="14850" max="14850" width="12.5703125" style="2" customWidth="1"/>
    <col min="14851" max="14852" width="12.28515625" style="2" customWidth="1"/>
    <col min="14853" max="15103" width="9.140625" style="2"/>
    <col min="15104" max="15104" width="22" style="2" customWidth="1"/>
    <col min="15105" max="15105" width="68" style="2" customWidth="1"/>
    <col min="15106" max="15106" width="12.5703125" style="2" customWidth="1"/>
    <col min="15107" max="15108" width="12.28515625" style="2" customWidth="1"/>
    <col min="15109" max="15359" width="9.140625" style="2"/>
    <col min="15360" max="15360" width="22" style="2" customWidth="1"/>
    <col min="15361" max="15361" width="68" style="2" customWidth="1"/>
    <col min="15362" max="15362" width="12.5703125" style="2" customWidth="1"/>
    <col min="15363" max="15364" width="12.28515625" style="2" customWidth="1"/>
    <col min="15365" max="15615" width="9.140625" style="2"/>
    <col min="15616" max="15616" width="22" style="2" customWidth="1"/>
    <col min="15617" max="15617" width="68" style="2" customWidth="1"/>
    <col min="15618" max="15618" width="12.5703125" style="2" customWidth="1"/>
    <col min="15619" max="15620" width="12.28515625" style="2" customWidth="1"/>
    <col min="15621" max="15871" width="9.140625" style="2"/>
    <col min="15872" max="15872" width="22" style="2" customWidth="1"/>
    <col min="15873" max="15873" width="68" style="2" customWidth="1"/>
    <col min="15874" max="15874" width="12.5703125" style="2" customWidth="1"/>
    <col min="15875" max="15876" width="12.28515625" style="2" customWidth="1"/>
    <col min="15877" max="16127" width="9.140625" style="2"/>
    <col min="16128" max="16128" width="22" style="2" customWidth="1"/>
    <col min="16129" max="16129" width="68" style="2" customWidth="1"/>
    <col min="16130" max="16130" width="12.5703125" style="2" customWidth="1"/>
    <col min="16131" max="16132" width="12.28515625" style="2" customWidth="1"/>
    <col min="16133" max="16384" width="9.140625" style="2"/>
  </cols>
  <sheetData>
    <row r="1" spans="1:8" s="1" customFormat="1" ht="16.5">
      <c r="A1" s="108" t="s">
        <v>2</v>
      </c>
      <c r="B1" s="108"/>
      <c r="C1" s="108"/>
      <c r="D1" s="108"/>
      <c r="E1" s="108"/>
      <c r="F1" s="108"/>
      <c r="G1" s="108"/>
      <c r="H1" s="108"/>
    </row>
    <row r="2" spans="1:8" s="1" customFormat="1" ht="16.5">
      <c r="A2" s="108" t="s">
        <v>3</v>
      </c>
      <c r="B2" s="108"/>
      <c r="C2" s="108"/>
      <c r="D2" s="108"/>
      <c r="E2" s="108"/>
      <c r="F2" s="108"/>
      <c r="G2" s="108"/>
      <c r="H2" s="108"/>
    </row>
    <row r="3" spans="1:8" s="1" customFormat="1" ht="16.5">
      <c r="A3" s="108" t="s">
        <v>72</v>
      </c>
      <c r="B3" s="108"/>
      <c r="C3" s="108"/>
      <c r="D3" s="108"/>
      <c r="E3" s="108"/>
      <c r="F3" s="108"/>
      <c r="G3" s="108"/>
      <c r="H3" s="108"/>
    </row>
    <row r="4" spans="1:8" s="1" customFormat="1"/>
    <row r="5" spans="1:8" ht="0.75" customHeight="1">
      <c r="A5" s="3"/>
    </row>
    <row r="6" spans="1:8" ht="16.5" customHeight="1" thickBot="1">
      <c r="A6" s="109" t="s">
        <v>6</v>
      </c>
      <c r="B6" s="109"/>
      <c r="C6" s="109"/>
      <c r="H6" s="21" t="s">
        <v>0</v>
      </c>
    </row>
    <row r="7" spans="1:8" ht="18" customHeight="1">
      <c r="A7" s="103" t="s">
        <v>7</v>
      </c>
      <c r="B7" s="101" t="s">
        <v>8</v>
      </c>
      <c r="C7" s="101" t="s">
        <v>73</v>
      </c>
      <c r="D7" s="101" t="s">
        <v>74</v>
      </c>
      <c r="E7" s="101" t="s">
        <v>40</v>
      </c>
      <c r="F7" s="101" t="s">
        <v>41</v>
      </c>
      <c r="G7" s="101" t="s">
        <v>75</v>
      </c>
      <c r="H7" s="106" t="s">
        <v>42</v>
      </c>
    </row>
    <row r="8" spans="1:8" ht="12.75" customHeight="1">
      <c r="A8" s="104"/>
      <c r="B8" s="102"/>
      <c r="C8" s="102"/>
      <c r="D8" s="102"/>
      <c r="E8" s="102"/>
      <c r="F8" s="102"/>
      <c r="G8" s="102"/>
      <c r="H8" s="107"/>
    </row>
    <row r="9" spans="1:8" ht="15" thickBot="1">
      <c r="A9" s="104"/>
      <c r="B9" s="102"/>
      <c r="C9" s="102"/>
      <c r="D9" s="102"/>
      <c r="E9" s="102"/>
      <c r="F9" s="102"/>
      <c r="G9" s="102"/>
      <c r="H9" s="107"/>
    </row>
    <row r="10" spans="1:8" ht="3.6" hidden="1" customHeight="1">
      <c r="A10" s="105"/>
      <c r="B10" s="102"/>
      <c r="C10" s="102"/>
      <c r="D10" s="102"/>
      <c r="E10" s="102"/>
      <c r="F10" s="102"/>
      <c r="G10" s="102"/>
      <c r="H10" s="107"/>
    </row>
    <row r="11" spans="1:8" s="11" customFormat="1" ht="15.75" customHeight="1">
      <c r="A11" s="15"/>
      <c r="B11" s="16" t="s">
        <v>9</v>
      </c>
      <c r="C11" s="17">
        <f>C12+C14+C19+C21</f>
        <v>68977</v>
      </c>
      <c r="D11" s="17">
        <f>D12+D14+D19+D21</f>
        <v>40943.199999999997</v>
      </c>
      <c r="E11" s="25">
        <f>D11-C11</f>
        <v>-28033.800000000003</v>
      </c>
      <c r="F11" s="25">
        <f>D11/C11*100</f>
        <v>59.357756933470576</v>
      </c>
      <c r="G11" s="17">
        <f>G12+G14+G19+G21</f>
        <v>64187</v>
      </c>
      <c r="H11" s="26">
        <f t="shared" ref="H11:H29" si="0">G11-C11</f>
        <v>-4790</v>
      </c>
    </row>
    <row r="12" spans="1:8" s="11" customFormat="1" ht="12.75">
      <c r="A12" s="24" t="s">
        <v>10</v>
      </c>
      <c r="B12" s="27" t="s">
        <v>11</v>
      </c>
      <c r="C12" s="7">
        <f>C13</f>
        <v>37187</v>
      </c>
      <c r="D12" s="7">
        <f>D13</f>
        <v>22919.200000000001</v>
      </c>
      <c r="E12" s="28">
        <f t="shared" ref="E12:E48" si="1">D12-C12</f>
        <v>-14267.8</v>
      </c>
      <c r="F12" s="28">
        <f t="shared" ref="F12:F48" si="2">D12/C12*100</f>
        <v>61.632290854330819</v>
      </c>
      <c r="G12" s="7">
        <f>G13</f>
        <v>33400</v>
      </c>
      <c r="H12" s="29">
        <f t="shared" si="0"/>
        <v>-3787</v>
      </c>
    </row>
    <row r="13" spans="1:8" s="8" customFormat="1" ht="17.25" customHeight="1">
      <c r="A13" s="9" t="s">
        <v>12</v>
      </c>
      <c r="B13" s="58" t="s">
        <v>13</v>
      </c>
      <c r="C13" s="57">
        <v>37187</v>
      </c>
      <c r="D13" s="30">
        <v>22919.200000000001</v>
      </c>
      <c r="E13" s="30">
        <f t="shared" si="1"/>
        <v>-14267.8</v>
      </c>
      <c r="F13" s="30">
        <f t="shared" si="2"/>
        <v>61.632290854330819</v>
      </c>
      <c r="G13" s="57">
        <v>33400</v>
      </c>
      <c r="H13" s="31">
        <f t="shared" si="0"/>
        <v>-3787</v>
      </c>
    </row>
    <row r="14" spans="1:8" s="11" customFormat="1" ht="12.75">
      <c r="A14" s="5" t="s">
        <v>14</v>
      </c>
      <c r="B14" s="27" t="s">
        <v>15</v>
      </c>
      <c r="C14" s="7">
        <f>SUM(C15:C18)</f>
        <v>3486</v>
      </c>
      <c r="D14" s="7">
        <f>SUM(D15:D18)</f>
        <v>2604.3000000000002</v>
      </c>
      <c r="E14" s="28">
        <f t="shared" si="1"/>
        <v>-881.69999999999982</v>
      </c>
      <c r="F14" s="28">
        <f t="shared" si="2"/>
        <v>74.707401032702251</v>
      </c>
      <c r="G14" s="7">
        <f>SUM(G15:G18)</f>
        <v>3281</v>
      </c>
      <c r="H14" s="29">
        <f t="shared" si="0"/>
        <v>-205</v>
      </c>
    </row>
    <row r="15" spans="1:8" s="8" customFormat="1" ht="25.5">
      <c r="A15" s="9" t="s">
        <v>16</v>
      </c>
      <c r="B15" s="32" t="s">
        <v>17</v>
      </c>
      <c r="C15" s="51">
        <v>1311</v>
      </c>
      <c r="D15" s="57">
        <v>1134.0999999999999</v>
      </c>
      <c r="E15" s="30">
        <f t="shared" si="1"/>
        <v>-176.90000000000009</v>
      </c>
      <c r="F15" s="30">
        <f t="shared" si="2"/>
        <v>86.506483600305103</v>
      </c>
      <c r="G15" s="51">
        <v>1474</v>
      </c>
      <c r="H15" s="31">
        <f t="shared" si="0"/>
        <v>163</v>
      </c>
    </row>
    <row r="16" spans="1:8" s="8" customFormat="1" ht="38.25">
      <c r="A16" s="9" t="s">
        <v>18</v>
      </c>
      <c r="B16" s="32" t="s">
        <v>19</v>
      </c>
      <c r="C16" s="51">
        <v>14</v>
      </c>
      <c r="D16" s="57">
        <v>10.3</v>
      </c>
      <c r="E16" s="30">
        <f t="shared" si="1"/>
        <v>-3.6999999999999993</v>
      </c>
      <c r="F16" s="30">
        <f t="shared" si="2"/>
        <v>73.571428571428584</v>
      </c>
      <c r="G16" s="51">
        <v>13</v>
      </c>
      <c r="H16" s="31">
        <f t="shared" si="0"/>
        <v>-1</v>
      </c>
    </row>
    <row r="17" spans="1:8" s="8" customFormat="1" ht="28.15" customHeight="1">
      <c r="A17" s="9" t="s">
        <v>20</v>
      </c>
      <c r="B17" s="33" t="s">
        <v>21</v>
      </c>
      <c r="C17" s="51">
        <v>2161</v>
      </c>
      <c r="D17" s="57">
        <v>1713.9</v>
      </c>
      <c r="E17" s="30">
        <f t="shared" si="1"/>
        <v>-447.09999999999991</v>
      </c>
      <c r="F17" s="30">
        <f t="shared" si="2"/>
        <v>79.310504396112918</v>
      </c>
      <c r="G17" s="51">
        <v>2152</v>
      </c>
      <c r="H17" s="31">
        <f t="shared" si="0"/>
        <v>-9</v>
      </c>
    </row>
    <row r="18" spans="1:8" s="8" customFormat="1" ht="29.45" customHeight="1">
      <c r="A18" s="9" t="s">
        <v>22</v>
      </c>
      <c r="B18" s="33" t="s">
        <v>23</v>
      </c>
      <c r="C18" s="57"/>
      <c r="D18" s="57">
        <v>-254</v>
      </c>
      <c r="E18" s="30">
        <f t="shared" si="1"/>
        <v>-254</v>
      </c>
      <c r="F18" s="30"/>
      <c r="G18" s="57">
        <v>-358</v>
      </c>
      <c r="H18" s="31">
        <f t="shared" si="0"/>
        <v>-358</v>
      </c>
    </row>
    <row r="19" spans="1:8" s="11" customFormat="1" ht="14.25" customHeight="1">
      <c r="A19" s="5" t="s">
        <v>24</v>
      </c>
      <c r="B19" s="6" t="s">
        <v>25</v>
      </c>
      <c r="C19" s="7">
        <f>C20</f>
        <v>405</v>
      </c>
      <c r="D19" s="28">
        <f>D20</f>
        <v>405</v>
      </c>
      <c r="E19" s="28">
        <f t="shared" si="1"/>
        <v>0</v>
      </c>
      <c r="F19" s="28">
        <f t="shared" si="2"/>
        <v>100</v>
      </c>
      <c r="G19" s="7">
        <f>G20</f>
        <v>406</v>
      </c>
      <c r="H19" s="29">
        <f t="shared" si="0"/>
        <v>1</v>
      </c>
    </row>
    <row r="20" spans="1:8" s="8" customFormat="1" ht="14.25" customHeight="1">
      <c r="A20" s="9" t="s">
        <v>26</v>
      </c>
      <c r="B20" s="58" t="s">
        <v>27</v>
      </c>
      <c r="C20" s="57">
        <v>405</v>
      </c>
      <c r="D20" s="30">
        <v>405</v>
      </c>
      <c r="E20" s="30">
        <f t="shared" si="1"/>
        <v>0</v>
      </c>
      <c r="F20" s="30">
        <f t="shared" si="2"/>
        <v>100</v>
      </c>
      <c r="G20" s="57">
        <v>406</v>
      </c>
      <c r="H20" s="31">
        <f t="shared" si="0"/>
        <v>1</v>
      </c>
    </row>
    <row r="21" spans="1:8" s="11" customFormat="1" ht="12.75">
      <c r="A21" s="5" t="s">
        <v>28</v>
      </c>
      <c r="B21" s="6" t="s">
        <v>29</v>
      </c>
      <c r="C21" s="7">
        <f>SUM(C22:C24)</f>
        <v>27899</v>
      </c>
      <c r="D21" s="7">
        <f t="shared" ref="D21" si="3">SUM(D22:D24)</f>
        <v>15014.7</v>
      </c>
      <c r="E21" s="28">
        <f t="shared" si="1"/>
        <v>-12884.3</v>
      </c>
      <c r="F21" s="28">
        <f t="shared" si="2"/>
        <v>53.81805799491022</v>
      </c>
      <c r="G21" s="7">
        <f>SUM(G22:G24)</f>
        <v>27100</v>
      </c>
      <c r="H21" s="29">
        <f t="shared" si="0"/>
        <v>-799</v>
      </c>
    </row>
    <row r="22" spans="1:8" s="8" customFormat="1" ht="26.45" customHeight="1">
      <c r="A22" s="9" t="s">
        <v>45</v>
      </c>
      <c r="B22" s="10" t="s">
        <v>44</v>
      </c>
      <c r="C22" s="57">
        <v>3673</v>
      </c>
      <c r="D22" s="30">
        <v>1377.6</v>
      </c>
      <c r="E22" s="30">
        <f t="shared" si="1"/>
        <v>-2295.4</v>
      </c>
      <c r="F22" s="30">
        <f t="shared" si="2"/>
        <v>37.506125782738906</v>
      </c>
      <c r="G22" s="57">
        <v>4000</v>
      </c>
      <c r="H22" s="31">
        <f t="shared" si="0"/>
        <v>327</v>
      </c>
    </row>
    <row r="23" spans="1:8" s="8" customFormat="1" ht="12.75">
      <c r="A23" s="9" t="s">
        <v>46</v>
      </c>
      <c r="B23" s="58" t="s">
        <v>47</v>
      </c>
      <c r="C23" s="57">
        <v>12497</v>
      </c>
      <c r="D23" s="30">
        <v>9309.2000000000007</v>
      </c>
      <c r="E23" s="30">
        <f t="shared" si="1"/>
        <v>-3187.7999999999993</v>
      </c>
      <c r="F23" s="30">
        <f t="shared" si="2"/>
        <v>74.49147795470914</v>
      </c>
      <c r="G23" s="57">
        <v>11400</v>
      </c>
      <c r="H23" s="31">
        <f t="shared" si="0"/>
        <v>-1097</v>
      </c>
    </row>
    <row r="24" spans="1:8" s="8" customFormat="1" ht="12.75">
      <c r="A24" s="9" t="s">
        <v>48</v>
      </c>
      <c r="B24" s="58" t="s">
        <v>49</v>
      </c>
      <c r="C24" s="57">
        <v>11729</v>
      </c>
      <c r="D24" s="30">
        <v>4327.8999999999996</v>
      </c>
      <c r="E24" s="30">
        <f t="shared" si="1"/>
        <v>-7401.1</v>
      </c>
      <c r="F24" s="30">
        <f t="shared" si="2"/>
        <v>36.899138886520589</v>
      </c>
      <c r="G24" s="57">
        <v>11700</v>
      </c>
      <c r="H24" s="31">
        <f t="shared" si="0"/>
        <v>-29</v>
      </c>
    </row>
    <row r="25" spans="1:8" s="11" customFormat="1" ht="12.75">
      <c r="A25" s="5"/>
      <c r="B25" s="6" t="s">
        <v>1</v>
      </c>
      <c r="C25" s="7">
        <f>C26+C29+C35+C34</f>
        <v>15176</v>
      </c>
      <c r="D25" s="7">
        <f>D26+D29+D35+D34+D36</f>
        <v>7744.9</v>
      </c>
      <c r="E25" s="28">
        <f t="shared" si="1"/>
        <v>-7431.1</v>
      </c>
      <c r="F25" s="28">
        <f t="shared" si="2"/>
        <v>51.033869267264095</v>
      </c>
      <c r="G25" s="7">
        <f>G26+G29+G35+G34</f>
        <v>12402.300000000001</v>
      </c>
      <c r="H25" s="29">
        <f t="shared" si="0"/>
        <v>-2773.6999999999989</v>
      </c>
    </row>
    <row r="26" spans="1:8" s="11" customFormat="1" ht="15.6" customHeight="1">
      <c r="A26" s="5" t="s">
        <v>30</v>
      </c>
      <c r="B26" s="6" t="s">
        <v>31</v>
      </c>
      <c r="C26" s="7">
        <f>SUM(C27:C28)</f>
        <v>10241</v>
      </c>
      <c r="D26" s="7">
        <f>SUM(D27:D28)</f>
        <v>4924.1000000000004</v>
      </c>
      <c r="E26" s="28">
        <f t="shared" si="1"/>
        <v>-5316.9</v>
      </c>
      <c r="F26" s="28">
        <f t="shared" si="2"/>
        <v>48.082218533346357</v>
      </c>
      <c r="G26" s="7">
        <f>SUM(G27:G28)</f>
        <v>7564</v>
      </c>
      <c r="H26" s="29">
        <f t="shared" si="0"/>
        <v>-2677</v>
      </c>
    </row>
    <row r="27" spans="1:8" s="8" customFormat="1" ht="38.25">
      <c r="A27" s="9" t="s">
        <v>50</v>
      </c>
      <c r="B27" s="18" t="s">
        <v>51</v>
      </c>
      <c r="C27" s="57">
        <v>9920</v>
      </c>
      <c r="D27" s="30">
        <v>4754.5</v>
      </c>
      <c r="E27" s="30">
        <f t="shared" si="1"/>
        <v>-5165.5</v>
      </c>
      <c r="F27" s="30">
        <f t="shared" si="2"/>
        <v>47.92842741935484</v>
      </c>
      <c r="G27" s="57">
        <v>7300</v>
      </c>
      <c r="H27" s="31">
        <f t="shared" si="0"/>
        <v>-2620</v>
      </c>
    </row>
    <row r="28" spans="1:8" s="8" customFormat="1" ht="25.5">
      <c r="A28" s="9" t="s">
        <v>52</v>
      </c>
      <c r="B28" s="58" t="s">
        <v>53</v>
      </c>
      <c r="C28" s="57">
        <v>321</v>
      </c>
      <c r="D28" s="30">
        <v>169.6</v>
      </c>
      <c r="E28" s="30">
        <f t="shared" si="1"/>
        <v>-151.4</v>
      </c>
      <c r="F28" s="30">
        <f t="shared" si="2"/>
        <v>52.834890965732086</v>
      </c>
      <c r="G28" s="57">
        <v>264</v>
      </c>
      <c r="H28" s="31">
        <f t="shared" si="0"/>
        <v>-57</v>
      </c>
    </row>
    <row r="29" spans="1:8" s="11" customFormat="1" ht="12.75">
      <c r="A29" s="5" t="s">
        <v>32</v>
      </c>
      <c r="B29" s="6" t="s">
        <v>33</v>
      </c>
      <c r="C29" s="7">
        <f>C31+C30</f>
        <v>4500</v>
      </c>
      <c r="D29" s="7">
        <f>D31+D30</f>
        <v>2597.7999999999997</v>
      </c>
      <c r="E29" s="28">
        <f t="shared" si="1"/>
        <v>-1902.2000000000003</v>
      </c>
      <c r="F29" s="28">
        <f t="shared" si="2"/>
        <v>57.728888888888882</v>
      </c>
      <c r="G29" s="7">
        <f>G31+G30</f>
        <v>4570.1000000000004</v>
      </c>
      <c r="H29" s="29">
        <f t="shared" si="0"/>
        <v>70.100000000000364</v>
      </c>
    </row>
    <row r="30" spans="1:8" s="8" customFormat="1" ht="38.25">
      <c r="A30" s="43" t="s">
        <v>62</v>
      </c>
      <c r="B30" s="44" t="s">
        <v>63</v>
      </c>
      <c r="C30" s="45"/>
      <c r="D30" s="45">
        <v>70.099999999999994</v>
      </c>
      <c r="E30" s="30">
        <f t="shared" si="1"/>
        <v>70.099999999999994</v>
      </c>
      <c r="F30" s="30" t="e">
        <f t="shared" si="2"/>
        <v>#DIV/0!</v>
      </c>
      <c r="G30" s="45">
        <v>70.099999999999994</v>
      </c>
      <c r="H30" s="31">
        <f>G30-C30</f>
        <v>70.099999999999994</v>
      </c>
    </row>
    <row r="31" spans="1:8" s="8" customFormat="1" ht="25.5">
      <c r="A31" s="9" t="s">
        <v>55</v>
      </c>
      <c r="B31" s="58" t="s">
        <v>54</v>
      </c>
      <c r="C31" s="57">
        <v>4500</v>
      </c>
      <c r="D31" s="30">
        <v>2527.6999999999998</v>
      </c>
      <c r="E31" s="30">
        <f t="shared" si="1"/>
        <v>-1972.3000000000002</v>
      </c>
      <c r="F31" s="30">
        <f t="shared" si="2"/>
        <v>56.171111111111102</v>
      </c>
      <c r="G31" s="57">
        <v>4500</v>
      </c>
      <c r="H31" s="31">
        <f>G31-C31</f>
        <v>0</v>
      </c>
    </row>
    <row r="32" spans="1:8" s="8" customFormat="1" ht="3.75" hidden="1" customHeight="1">
      <c r="A32" s="9"/>
      <c r="B32" s="99"/>
      <c r="C32" s="98"/>
      <c r="D32" s="30"/>
      <c r="E32" s="30">
        <f t="shared" si="1"/>
        <v>0</v>
      </c>
      <c r="F32" s="30" t="e">
        <f t="shared" si="2"/>
        <v>#DIV/0!</v>
      </c>
      <c r="G32" s="98"/>
      <c r="H32" s="31">
        <f t="shared" ref="H32:H34" si="4">G32-C32</f>
        <v>0</v>
      </c>
    </row>
    <row r="33" spans="1:8" s="8" customFormat="1" ht="41.25" hidden="1" customHeight="1">
      <c r="A33" s="9"/>
      <c r="B33" s="99"/>
      <c r="C33" s="98"/>
      <c r="D33" s="30"/>
      <c r="E33" s="30">
        <f t="shared" si="1"/>
        <v>0</v>
      </c>
      <c r="F33" s="30" t="e">
        <f t="shared" si="2"/>
        <v>#DIV/0!</v>
      </c>
      <c r="G33" s="98"/>
      <c r="H33" s="31">
        <f t="shared" si="4"/>
        <v>0</v>
      </c>
    </row>
    <row r="34" spans="1:8" s="8" customFormat="1" ht="18.75" customHeight="1">
      <c r="A34" s="43" t="s">
        <v>64</v>
      </c>
      <c r="B34" s="44" t="s">
        <v>65</v>
      </c>
      <c r="C34" s="57">
        <v>300</v>
      </c>
      <c r="D34" s="30">
        <v>195.1</v>
      </c>
      <c r="E34" s="30">
        <f t="shared" si="1"/>
        <v>-104.9</v>
      </c>
      <c r="F34" s="30">
        <f t="shared" si="2"/>
        <v>65.033333333333331</v>
      </c>
      <c r="G34" s="57">
        <v>218.2</v>
      </c>
      <c r="H34" s="31">
        <f t="shared" si="4"/>
        <v>-81.800000000000011</v>
      </c>
    </row>
    <row r="35" spans="1:8" s="8" customFormat="1" ht="13.9" customHeight="1">
      <c r="A35" s="9" t="s">
        <v>56</v>
      </c>
      <c r="B35" s="58" t="s">
        <v>34</v>
      </c>
      <c r="C35" s="57">
        <v>135</v>
      </c>
      <c r="D35" s="30">
        <v>22</v>
      </c>
      <c r="E35" s="30">
        <f t="shared" si="1"/>
        <v>-113</v>
      </c>
      <c r="F35" s="30">
        <f t="shared" si="2"/>
        <v>16.296296296296298</v>
      </c>
      <c r="G35" s="57">
        <v>50</v>
      </c>
      <c r="H35" s="31">
        <f>G35-C35</f>
        <v>-85</v>
      </c>
    </row>
    <row r="36" spans="1:8" s="8" customFormat="1" ht="13.9" customHeight="1" thickBot="1">
      <c r="A36" s="23" t="s">
        <v>57</v>
      </c>
      <c r="B36" s="19" t="s">
        <v>58</v>
      </c>
      <c r="C36" s="20"/>
      <c r="D36" s="34">
        <v>5.9</v>
      </c>
      <c r="E36" s="30">
        <f t="shared" si="1"/>
        <v>5.9</v>
      </c>
      <c r="F36" s="30"/>
      <c r="G36" s="20"/>
      <c r="H36" s="31">
        <f>G36-C36</f>
        <v>0</v>
      </c>
    </row>
    <row r="37" spans="1:8" s="22" customFormat="1" ht="18" customHeight="1" thickBot="1">
      <c r="A37" s="56" t="s">
        <v>35</v>
      </c>
      <c r="B37" s="41" t="s">
        <v>36</v>
      </c>
      <c r="C37" s="42">
        <f>C11+C25</f>
        <v>84153</v>
      </c>
      <c r="D37" s="42">
        <f>D11+D25</f>
        <v>48688.1</v>
      </c>
      <c r="E37" s="39">
        <f t="shared" si="1"/>
        <v>-35464.9</v>
      </c>
      <c r="F37" s="39">
        <f t="shared" si="2"/>
        <v>57.85664206861312</v>
      </c>
      <c r="G37" s="42">
        <f>G11+G25</f>
        <v>76589.3</v>
      </c>
      <c r="H37" s="40">
        <f>G37-C37</f>
        <v>-7563.6999999999971</v>
      </c>
    </row>
    <row r="38" spans="1:8" s="8" customFormat="1" ht="28.5" hidden="1" customHeight="1">
      <c r="A38" s="52" t="s">
        <v>37</v>
      </c>
      <c r="B38" s="53" t="s">
        <v>4</v>
      </c>
      <c r="C38" s="54"/>
      <c r="D38" s="54"/>
      <c r="E38" s="55">
        <f t="shared" si="1"/>
        <v>0</v>
      </c>
      <c r="F38" s="55" t="e">
        <f t="shared" si="2"/>
        <v>#DIV/0!</v>
      </c>
      <c r="G38" s="54"/>
      <c r="H38" s="35">
        <f>G38-C38</f>
        <v>0</v>
      </c>
    </row>
    <row r="39" spans="1:8" s="8" customFormat="1" ht="12.75">
      <c r="A39" s="46" t="s">
        <v>66</v>
      </c>
      <c r="B39" s="47" t="s">
        <v>67</v>
      </c>
      <c r="C39" s="50">
        <v>2809.1</v>
      </c>
      <c r="D39" s="50">
        <v>2106.8000000000002</v>
      </c>
      <c r="E39" s="59">
        <f t="shared" si="1"/>
        <v>-702.29999999999973</v>
      </c>
      <c r="F39" s="59">
        <f t="shared" si="2"/>
        <v>74.999110035242609</v>
      </c>
      <c r="G39" s="50">
        <v>2809.1</v>
      </c>
      <c r="H39" s="61">
        <v>0</v>
      </c>
    </row>
    <row r="40" spans="1:8" s="8" customFormat="1" ht="25.5">
      <c r="A40" s="46" t="s">
        <v>76</v>
      </c>
      <c r="B40" s="47" t="s">
        <v>77</v>
      </c>
      <c r="C40" s="50">
        <v>70944.899999999994</v>
      </c>
      <c r="D40" s="50">
        <v>44845.3</v>
      </c>
      <c r="E40" s="60">
        <f t="shared" si="1"/>
        <v>-26099.599999999991</v>
      </c>
      <c r="F40" s="60">
        <f t="shared" si="2"/>
        <v>63.21145001261543</v>
      </c>
      <c r="G40" s="50">
        <v>70944.899999999994</v>
      </c>
      <c r="H40" s="62">
        <f t="shared" ref="H40:H48" si="5">G40-C40</f>
        <v>0</v>
      </c>
    </row>
    <row r="41" spans="1:8" s="8" customFormat="1" ht="12.75">
      <c r="A41" s="46" t="s">
        <v>78</v>
      </c>
      <c r="B41" s="47" t="s">
        <v>79</v>
      </c>
      <c r="C41" s="50">
        <v>6680.8</v>
      </c>
      <c r="D41" s="50">
        <v>6680.8</v>
      </c>
      <c r="E41" s="60">
        <f t="shared" si="1"/>
        <v>0</v>
      </c>
      <c r="F41" s="60">
        <f t="shared" si="2"/>
        <v>100</v>
      </c>
      <c r="G41" s="50">
        <v>6680.8</v>
      </c>
      <c r="H41" s="62">
        <f t="shared" si="5"/>
        <v>0</v>
      </c>
    </row>
    <row r="42" spans="1:8" s="8" customFormat="1" ht="25.5">
      <c r="A42" s="46" t="s">
        <v>80</v>
      </c>
      <c r="B42" s="47" t="s">
        <v>81</v>
      </c>
      <c r="C42" s="50">
        <v>11300</v>
      </c>
      <c r="D42" s="50">
        <v>11300</v>
      </c>
      <c r="E42" s="60">
        <f t="shared" si="1"/>
        <v>0</v>
      </c>
      <c r="F42" s="60">
        <f t="shared" si="2"/>
        <v>100</v>
      </c>
      <c r="G42" s="50">
        <v>11300</v>
      </c>
      <c r="H42" s="62">
        <f t="shared" si="5"/>
        <v>0</v>
      </c>
    </row>
    <row r="43" spans="1:8" s="8" customFormat="1" ht="12.75">
      <c r="A43" s="48" t="s">
        <v>68</v>
      </c>
      <c r="B43" s="49" t="s">
        <v>82</v>
      </c>
      <c r="C43" s="63">
        <v>5000</v>
      </c>
      <c r="D43" s="50">
        <v>5000</v>
      </c>
      <c r="E43" s="60">
        <f t="shared" si="1"/>
        <v>0</v>
      </c>
      <c r="F43" s="60">
        <f t="shared" si="2"/>
        <v>100</v>
      </c>
      <c r="G43" s="63">
        <v>5000</v>
      </c>
      <c r="H43" s="62">
        <f t="shared" si="5"/>
        <v>0</v>
      </c>
    </row>
    <row r="44" spans="1:8" s="8" customFormat="1" ht="12.75">
      <c r="A44" s="48" t="s">
        <v>69</v>
      </c>
      <c r="B44" s="49" t="s">
        <v>60</v>
      </c>
      <c r="C44" s="63">
        <v>33</v>
      </c>
      <c r="D44" s="50">
        <v>23.9</v>
      </c>
      <c r="E44" s="60">
        <f t="shared" si="1"/>
        <v>-9.1000000000000014</v>
      </c>
      <c r="F44" s="60">
        <f t="shared" si="2"/>
        <v>72.424242424242422</v>
      </c>
      <c r="G44" s="63">
        <v>33</v>
      </c>
      <c r="H44" s="62">
        <f t="shared" si="5"/>
        <v>0</v>
      </c>
    </row>
    <row r="45" spans="1:8" s="8" customFormat="1" ht="25.5">
      <c r="A45" s="48" t="s">
        <v>70</v>
      </c>
      <c r="B45" s="49" t="s">
        <v>59</v>
      </c>
      <c r="C45" s="63">
        <v>802.7</v>
      </c>
      <c r="D45" s="50">
        <v>602.1</v>
      </c>
      <c r="E45" s="60">
        <f t="shared" si="1"/>
        <v>-200.60000000000002</v>
      </c>
      <c r="F45" s="60">
        <f t="shared" si="2"/>
        <v>75.009343465802914</v>
      </c>
      <c r="G45" s="63">
        <v>802.7</v>
      </c>
      <c r="H45" s="62">
        <f t="shared" si="5"/>
        <v>0</v>
      </c>
    </row>
    <row r="46" spans="1:8" s="8" customFormat="1" ht="26.25" thickBot="1">
      <c r="A46" s="48" t="s">
        <v>71</v>
      </c>
      <c r="B46" s="49" t="s">
        <v>61</v>
      </c>
      <c r="C46" s="63">
        <v>11290</v>
      </c>
      <c r="D46" s="50">
        <v>290</v>
      </c>
      <c r="E46" s="60">
        <f t="shared" si="1"/>
        <v>-11000</v>
      </c>
      <c r="F46" s="60">
        <f t="shared" si="2"/>
        <v>2.5686448184233832</v>
      </c>
      <c r="G46" s="63">
        <v>11290</v>
      </c>
      <c r="H46" s="62">
        <f t="shared" si="5"/>
        <v>0</v>
      </c>
    </row>
    <row r="47" spans="1:8" s="22" customFormat="1" ht="30.75" thickBot="1">
      <c r="A47" s="36" t="s">
        <v>38</v>
      </c>
      <c r="B47" s="41" t="s">
        <v>5</v>
      </c>
      <c r="C47" s="42">
        <f>SUM(C39:C46)</f>
        <v>108860.5</v>
      </c>
      <c r="D47" s="42">
        <f>SUM(D39:D46)</f>
        <v>70848.900000000009</v>
      </c>
      <c r="E47" s="39">
        <f t="shared" si="1"/>
        <v>-38011.599999999991</v>
      </c>
      <c r="F47" s="39">
        <f t="shared" si="2"/>
        <v>65.082284207770499</v>
      </c>
      <c r="G47" s="42">
        <f>SUM(G39:G46)</f>
        <v>108860.5</v>
      </c>
      <c r="H47" s="40">
        <f t="shared" si="5"/>
        <v>0</v>
      </c>
    </row>
    <row r="48" spans="1:8" s="22" customFormat="1" ht="18" customHeight="1" thickBot="1">
      <c r="A48" s="37"/>
      <c r="B48" s="38" t="s">
        <v>39</v>
      </c>
      <c r="C48" s="39">
        <f>C37+C47</f>
        <v>193013.5</v>
      </c>
      <c r="D48" s="39">
        <f>D37+D47</f>
        <v>119537</v>
      </c>
      <c r="E48" s="39">
        <f t="shared" si="1"/>
        <v>-73476.5</v>
      </c>
      <c r="F48" s="39">
        <f t="shared" si="2"/>
        <v>61.931937403342253</v>
      </c>
      <c r="G48" s="39">
        <f>G37+G47</f>
        <v>185449.8</v>
      </c>
      <c r="H48" s="40">
        <f t="shared" si="5"/>
        <v>-7563.7000000000116</v>
      </c>
    </row>
    <row r="49" spans="1:4" ht="28.5" customHeight="1">
      <c r="A49" s="12"/>
    </row>
    <row r="50" spans="1:4" ht="64.5" customHeight="1">
      <c r="A50" s="100" t="s">
        <v>43</v>
      </c>
      <c r="B50" s="100"/>
      <c r="C50" s="13"/>
      <c r="D50" s="14"/>
    </row>
    <row r="51" spans="1:4" s="4" customFormat="1" ht="15">
      <c r="A51" s="12"/>
    </row>
    <row r="52" spans="1:4" s="4" customFormat="1" ht="15">
      <c r="A52" s="12"/>
    </row>
  </sheetData>
  <mergeCells count="16">
    <mergeCell ref="H7:H10"/>
    <mergeCell ref="A1:H1"/>
    <mergeCell ref="A2:H2"/>
    <mergeCell ref="A3:H3"/>
    <mergeCell ref="F7:F10"/>
    <mergeCell ref="A6:C6"/>
    <mergeCell ref="G32:G33"/>
    <mergeCell ref="B32:B33"/>
    <mergeCell ref="C32:C33"/>
    <mergeCell ref="A50:B50"/>
    <mergeCell ref="E7:E10"/>
    <mergeCell ref="A7:A10"/>
    <mergeCell ref="B7:B10"/>
    <mergeCell ref="C7:C10"/>
    <mergeCell ref="D7:D10"/>
    <mergeCell ref="G7:G10"/>
  </mergeCells>
  <pageMargins left="0.59055118110236227" right="0.35433070866141736" top="0.98425196850393704" bottom="0.39370078740157483" header="0.39370078740157483" footer="0.39370078740157483"/>
  <pageSetup paperSize="9" scale="5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3"/>
  <sheetViews>
    <sheetView tabSelected="1" zoomScaleNormal="100" zoomScaleSheetLayoutView="100" workbookViewId="0">
      <selection activeCell="C37" sqref="C37"/>
    </sheetView>
  </sheetViews>
  <sheetFormatPr defaultRowHeight="14.25"/>
  <cols>
    <col min="1" max="1" width="22" style="4" customWidth="1"/>
    <col min="2" max="2" width="96.7109375" style="4" customWidth="1"/>
    <col min="3" max="3" width="13.140625" style="4" customWidth="1"/>
    <col min="4" max="4" width="12.85546875" style="2" customWidth="1"/>
    <col min="5" max="5" width="12.85546875" style="2" bestFit="1" customWidth="1"/>
    <col min="6" max="6" width="9.7109375" style="2" customWidth="1"/>
    <col min="7" max="7" width="12.7109375" style="2" customWidth="1"/>
    <col min="8" max="8" width="11.85546875" style="2" customWidth="1"/>
    <col min="9" max="256" width="9.140625" style="2"/>
    <col min="257" max="257" width="22" style="2" customWidth="1"/>
    <col min="258" max="258" width="96.7109375" style="2" customWidth="1"/>
    <col min="259" max="259" width="13.140625" style="2" customWidth="1"/>
    <col min="260" max="260" width="9.140625" style="2"/>
    <col min="261" max="261" width="12.85546875" style="2" bestFit="1" customWidth="1"/>
    <col min="262" max="512" width="9.140625" style="2"/>
    <col min="513" max="513" width="22" style="2" customWidth="1"/>
    <col min="514" max="514" width="96.7109375" style="2" customWidth="1"/>
    <col min="515" max="515" width="13.140625" style="2" customWidth="1"/>
    <col min="516" max="516" width="9.140625" style="2"/>
    <col min="517" max="517" width="12.85546875" style="2" bestFit="1" customWidth="1"/>
    <col min="518" max="768" width="9.140625" style="2"/>
    <col min="769" max="769" width="22" style="2" customWidth="1"/>
    <col min="770" max="770" width="96.7109375" style="2" customWidth="1"/>
    <col min="771" max="771" width="13.140625" style="2" customWidth="1"/>
    <col min="772" max="772" width="9.140625" style="2"/>
    <col min="773" max="773" width="12.85546875" style="2" bestFit="1" customWidth="1"/>
    <col min="774" max="1024" width="9.140625" style="2"/>
    <col min="1025" max="1025" width="22" style="2" customWidth="1"/>
    <col min="1026" max="1026" width="96.7109375" style="2" customWidth="1"/>
    <col min="1027" max="1027" width="13.140625" style="2" customWidth="1"/>
    <col min="1028" max="1028" width="9.140625" style="2"/>
    <col min="1029" max="1029" width="12.85546875" style="2" bestFit="1" customWidth="1"/>
    <col min="1030" max="1280" width="9.140625" style="2"/>
    <col min="1281" max="1281" width="22" style="2" customWidth="1"/>
    <col min="1282" max="1282" width="96.7109375" style="2" customWidth="1"/>
    <col min="1283" max="1283" width="13.140625" style="2" customWidth="1"/>
    <col min="1284" max="1284" width="9.140625" style="2"/>
    <col min="1285" max="1285" width="12.85546875" style="2" bestFit="1" customWidth="1"/>
    <col min="1286" max="1536" width="9.140625" style="2"/>
    <col min="1537" max="1537" width="22" style="2" customWidth="1"/>
    <col min="1538" max="1538" width="96.7109375" style="2" customWidth="1"/>
    <col min="1539" max="1539" width="13.140625" style="2" customWidth="1"/>
    <col min="1540" max="1540" width="9.140625" style="2"/>
    <col min="1541" max="1541" width="12.85546875" style="2" bestFit="1" customWidth="1"/>
    <col min="1542" max="1792" width="9.140625" style="2"/>
    <col min="1793" max="1793" width="22" style="2" customWidth="1"/>
    <col min="1794" max="1794" width="96.7109375" style="2" customWidth="1"/>
    <col min="1795" max="1795" width="13.140625" style="2" customWidth="1"/>
    <col min="1796" max="1796" width="9.140625" style="2"/>
    <col min="1797" max="1797" width="12.85546875" style="2" bestFit="1" customWidth="1"/>
    <col min="1798" max="2048" width="9.140625" style="2"/>
    <col min="2049" max="2049" width="22" style="2" customWidth="1"/>
    <col min="2050" max="2050" width="96.7109375" style="2" customWidth="1"/>
    <col min="2051" max="2051" width="13.140625" style="2" customWidth="1"/>
    <col min="2052" max="2052" width="9.140625" style="2"/>
    <col min="2053" max="2053" width="12.85546875" style="2" bestFit="1" customWidth="1"/>
    <col min="2054" max="2304" width="9.140625" style="2"/>
    <col min="2305" max="2305" width="22" style="2" customWidth="1"/>
    <col min="2306" max="2306" width="96.7109375" style="2" customWidth="1"/>
    <col min="2307" max="2307" width="13.140625" style="2" customWidth="1"/>
    <col min="2308" max="2308" width="9.140625" style="2"/>
    <col min="2309" max="2309" width="12.85546875" style="2" bestFit="1" customWidth="1"/>
    <col min="2310" max="2560" width="9.140625" style="2"/>
    <col min="2561" max="2561" width="22" style="2" customWidth="1"/>
    <col min="2562" max="2562" width="96.7109375" style="2" customWidth="1"/>
    <col min="2563" max="2563" width="13.140625" style="2" customWidth="1"/>
    <col min="2564" max="2564" width="9.140625" style="2"/>
    <col min="2565" max="2565" width="12.85546875" style="2" bestFit="1" customWidth="1"/>
    <col min="2566" max="2816" width="9.140625" style="2"/>
    <col min="2817" max="2817" width="22" style="2" customWidth="1"/>
    <col min="2818" max="2818" width="96.7109375" style="2" customWidth="1"/>
    <col min="2819" max="2819" width="13.140625" style="2" customWidth="1"/>
    <col min="2820" max="2820" width="9.140625" style="2"/>
    <col min="2821" max="2821" width="12.85546875" style="2" bestFit="1" customWidth="1"/>
    <col min="2822" max="3072" width="9.140625" style="2"/>
    <col min="3073" max="3073" width="22" style="2" customWidth="1"/>
    <col min="3074" max="3074" width="96.7109375" style="2" customWidth="1"/>
    <col min="3075" max="3075" width="13.140625" style="2" customWidth="1"/>
    <col min="3076" max="3076" width="9.140625" style="2"/>
    <col min="3077" max="3077" width="12.85546875" style="2" bestFit="1" customWidth="1"/>
    <col min="3078" max="3328" width="9.140625" style="2"/>
    <col min="3329" max="3329" width="22" style="2" customWidth="1"/>
    <col min="3330" max="3330" width="96.7109375" style="2" customWidth="1"/>
    <col min="3331" max="3331" width="13.140625" style="2" customWidth="1"/>
    <col min="3332" max="3332" width="9.140625" style="2"/>
    <col min="3333" max="3333" width="12.85546875" style="2" bestFit="1" customWidth="1"/>
    <col min="3334" max="3584" width="9.140625" style="2"/>
    <col min="3585" max="3585" width="22" style="2" customWidth="1"/>
    <col min="3586" max="3586" width="96.7109375" style="2" customWidth="1"/>
    <col min="3587" max="3587" width="13.140625" style="2" customWidth="1"/>
    <col min="3588" max="3588" width="9.140625" style="2"/>
    <col min="3589" max="3589" width="12.85546875" style="2" bestFit="1" customWidth="1"/>
    <col min="3590" max="3840" width="9.140625" style="2"/>
    <col min="3841" max="3841" width="22" style="2" customWidth="1"/>
    <col min="3842" max="3842" width="96.7109375" style="2" customWidth="1"/>
    <col min="3843" max="3843" width="13.140625" style="2" customWidth="1"/>
    <col min="3844" max="3844" width="9.140625" style="2"/>
    <col min="3845" max="3845" width="12.85546875" style="2" bestFit="1" customWidth="1"/>
    <col min="3846" max="4096" width="9.140625" style="2"/>
    <col min="4097" max="4097" width="22" style="2" customWidth="1"/>
    <col min="4098" max="4098" width="96.7109375" style="2" customWidth="1"/>
    <col min="4099" max="4099" width="13.140625" style="2" customWidth="1"/>
    <col min="4100" max="4100" width="9.140625" style="2"/>
    <col min="4101" max="4101" width="12.85546875" style="2" bestFit="1" customWidth="1"/>
    <col min="4102" max="4352" width="9.140625" style="2"/>
    <col min="4353" max="4353" width="22" style="2" customWidth="1"/>
    <col min="4354" max="4354" width="96.7109375" style="2" customWidth="1"/>
    <col min="4355" max="4355" width="13.140625" style="2" customWidth="1"/>
    <col min="4356" max="4356" width="9.140625" style="2"/>
    <col min="4357" max="4357" width="12.85546875" style="2" bestFit="1" customWidth="1"/>
    <col min="4358" max="4608" width="9.140625" style="2"/>
    <col min="4609" max="4609" width="22" style="2" customWidth="1"/>
    <col min="4610" max="4610" width="96.7109375" style="2" customWidth="1"/>
    <col min="4611" max="4611" width="13.140625" style="2" customWidth="1"/>
    <col min="4612" max="4612" width="9.140625" style="2"/>
    <col min="4613" max="4613" width="12.85546875" style="2" bestFit="1" customWidth="1"/>
    <col min="4614" max="4864" width="9.140625" style="2"/>
    <col min="4865" max="4865" width="22" style="2" customWidth="1"/>
    <col min="4866" max="4866" width="96.7109375" style="2" customWidth="1"/>
    <col min="4867" max="4867" width="13.140625" style="2" customWidth="1"/>
    <col min="4868" max="4868" width="9.140625" style="2"/>
    <col min="4869" max="4869" width="12.85546875" style="2" bestFit="1" customWidth="1"/>
    <col min="4870" max="5120" width="9.140625" style="2"/>
    <col min="5121" max="5121" width="22" style="2" customWidth="1"/>
    <col min="5122" max="5122" width="96.7109375" style="2" customWidth="1"/>
    <col min="5123" max="5123" width="13.140625" style="2" customWidth="1"/>
    <col min="5124" max="5124" width="9.140625" style="2"/>
    <col min="5125" max="5125" width="12.85546875" style="2" bestFit="1" customWidth="1"/>
    <col min="5126" max="5376" width="9.140625" style="2"/>
    <col min="5377" max="5377" width="22" style="2" customWidth="1"/>
    <col min="5378" max="5378" width="96.7109375" style="2" customWidth="1"/>
    <col min="5379" max="5379" width="13.140625" style="2" customWidth="1"/>
    <col min="5380" max="5380" width="9.140625" style="2"/>
    <col min="5381" max="5381" width="12.85546875" style="2" bestFit="1" customWidth="1"/>
    <col min="5382" max="5632" width="9.140625" style="2"/>
    <col min="5633" max="5633" width="22" style="2" customWidth="1"/>
    <col min="5634" max="5634" width="96.7109375" style="2" customWidth="1"/>
    <col min="5635" max="5635" width="13.140625" style="2" customWidth="1"/>
    <col min="5636" max="5636" width="9.140625" style="2"/>
    <col min="5637" max="5637" width="12.85546875" style="2" bestFit="1" customWidth="1"/>
    <col min="5638" max="5888" width="9.140625" style="2"/>
    <col min="5889" max="5889" width="22" style="2" customWidth="1"/>
    <col min="5890" max="5890" width="96.7109375" style="2" customWidth="1"/>
    <col min="5891" max="5891" width="13.140625" style="2" customWidth="1"/>
    <col min="5892" max="5892" width="9.140625" style="2"/>
    <col min="5893" max="5893" width="12.85546875" style="2" bestFit="1" customWidth="1"/>
    <col min="5894" max="6144" width="9.140625" style="2"/>
    <col min="6145" max="6145" width="22" style="2" customWidth="1"/>
    <col min="6146" max="6146" width="96.7109375" style="2" customWidth="1"/>
    <col min="6147" max="6147" width="13.140625" style="2" customWidth="1"/>
    <col min="6148" max="6148" width="9.140625" style="2"/>
    <col min="6149" max="6149" width="12.85546875" style="2" bestFit="1" customWidth="1"/>
    <col min="6150" max="6400" width="9.140625" style="2"/>
    <col min="6401" max="6401" width="22" style="2" customWidth="1"/>
    <col min="6402" max="6402" width="96.7109375" style="2" customWidth="1"/>
    <col min="6403" max="6403" width="13.140625" style="2" customWidth="1"/>
    <col min="6404" max="6404" width="9.140625" style="2"/>
    <col min="6405" max="6405" width="12.85546875" style="2" bestFit="1" customWidth="1"/>
    <col min="6406" max="6656" width="9.140625" style="2"/>
    <col min="6657" max="6657" width="22" style="2" customWidth="1"/>
    <col min="6658" max="6658" width="96.7109375" style="2" customWidth="1"/>
    <col min="6659" max="6659" width="13.140625" style="2" customWidth="1"/>
    <col min="6660" max="6660" width="9.140625" style="2"/>
    <col min="6661" max="6661" width="12.85546875" style="2" bestFit="1" customWidth="1"/>
    <col min="6662" max="6912" width="9.140625" style="2"/>
    <col min="6913" max="6913" width="22" style="2" customWidth="1"/>
    <col min="6914" max="6914" width="96.7109375" style="2" customWidth="1"/>
    <col min="6915" max="6915" width="13.140625" style="2" customWidth="1"/>
    <col min="6916" max="6916" width="9.140625" style="2"/>
    <col min="6917" max="6917" width="12.85546875" style="2" bestFit="1" customWidth="1"/>
    <col min="6918" max="7168" width="9.140625" style="2"/>
    <col min="7169" max="7169" width="22" style="2" customWidth="1"/>
    <col min="7170" max="7170" width="96.7109375" style="2" customWidth="1"/>
    <col min="7171" max="7171" width="13.140625" style="2" customWidth="1"/>
    <col min="7172" max="7172" width="9.140625" style="2"/>
    <col min="7173" max="7173" width="12.85546875" style="2" bestFit="1" customWidth="1"/>
    <col min="7174" max="7424" width="9.140625" style="2"/>
    <col min="7425" max="7425" width="22" style="2" customWidth="1"/>
    <col min="7426" max="7426" width="96.7109375" style="2" customWidth="1"/>
    <col min="7427" max="7427" width="13.140625" style="2" customWidth="1"/>
    <col min="7428" max="7428" width="9.140625" style="2"/>
    <col min="7429" max="7429" width="12.85546875" style="2" bestFit="1" customWidth="1"/>
    <col min="7430" max="7680" width="9.140625" style="2"/>
    <col min="7681" max="7681" width="22" style="2" customWidth="1"/>
    <col min="7682" max="7682" width="96.7109375" style="2" customWidth="1"/>
    <col min="7683" max="7683" width="13.140625" style="2" customWidth="1"/>
    <col min="7684" max="7684" width="9.140625" style="2"/>
    <col min="7685" max="7685" width="12.85546875" style="2" bestFit="1" customWidth="1"/>
    <col min="7686" max="7936" width="9.140625" style="2"/>
    <col min="7937" max="7937" width="22" style="2" customWidth="1"/>
    <col min="7938" max="7938" width="96.7109375" style="2" customWidth="1"/>
    <col min="7939" max="7939" width="13.140625" style="2" customWidth="1"/>
    <col min="7940" max="7940" width="9.140625" style="2"/>
    <col min="7941" max="7941" width="12.85546875" style="2" bestFit="1" customWidth="1"/>
    <col min="7942" max="8192" width="9.140625" style="2"/>
    <col min="8193" max="8193" width="22" style="2" customWidth="1"/>
    <col min="8194" max="8194" width="96.7109375" style="2" customWidth="1"/>
    <col min="8195" max="8195" width="13.140625" style="2" customWidth="1"/>
    <col min="8196" max="8196" width="9.140625" style="2"/>
    <col min="8197" max="8197" width="12.85546875" style="2" bestFit="1" customWidth="1"/>
    <col min="8198" max="8448" width="9.140625" style="2"/>
    <col min="8449" max="8449" width="22" style="2" customWidth="1"/>
    <col min="8450" max="8450" width="96.7109375" style="2" customWidth="1"/>
    <col min="8451" max="8451" width="13.140625" style="2" customWidth="1"/>
    <col min="8452" max="8452" width="9.140625" style="2"/>
    <col min="8453" max="8453" width="12.85546875" style="2" bestFit="1" customWidth="1"/>
    <col min="8454" max="8704" width="9.140625" style="2"/>
    <col min="8705" max="8705" width="22" style="2" customWidth="1"/>
    <col min="8706" max="8706" width="96.7109375" style="2" customWidth="1"/>
    <col min="8707" max="8707" width="13.140625" style="2" customWidth="1"/>
    <col min="8708" max="8708" width="9.140625" style="2"/>
    <col min="8709" max="8709" width="12.85546875" style="2" bestFit="1" customWidth="1"/>
    <col min="8710" max="8960" width="9.140625" style="2"/>
    <col min="8961" max="8961" width="22" style="2" customWidth="1"/>
    <col min="8962" max="8962" width="96.7109375" style="2" customWidth="1"/>
    <col min="8963" max="8963" width="13.140625" style="2" customWidth="1"/>
    <col min="8964" max="8964" width="9.140625" style="2"/>
    <col min="8965" max="8965" width="12.85546875" style="2" bestFit="1" customWidth="1"/>
    <col min="8966" max="9216" width="9.140625" style="2"/>
    <col min="9217" max="9217" width="22" style="2" customWidth="1"/>
    <col min="9218" max="9218" width="96.7109375" style="2" customWidth="1"/>
    <col min="9219" max="9219" width="13.140625" style="2" customWidth="1"/>
    <col min="9220" max="9220" width="9.140625" style="2"/>
    <col min="9221" max="9221" width="12.85546875" style="2" bestFit="1" customWidth="1"/>
    <col min="9222" max="9472" width="9.140625" style="2"/>
    <col min="9473" max="9473" width="22" style="2" customWidth="1"/>
    <col min="9474" max="9474" width="96.7109375" style="2" customWidth="1"/>
    <col min="9475" max="9475" width="13.140625" style="2" customWidth="1"/>
    <col min="9476" max="9476" width="9.140625" style="2"/>
    <col min="9477" max="9477" width="12.85546875" style="2" bestFit="1" customWidth="1"/>
    <col min="9478" max="9728" width="9.140625" style="2"/>
    <col min="9729" max="9729" width="22" style="2" customWidth="1"/>
    <col min="9730" max="9730" width="96.7109375" style="2" customWidth="1"/>
    <col min="9731" max="9731" width="13.140625" style="2" customWidth="1"/>
    <col min="9732" max="9732" width="9.140625" style="2"/>
    <col min="9733" max="9733" width="12.85546875" style="2" bestFit="1" customWidth="1"/>
    <col min="9734" max="9984" width="9.140625" style="2"/>
    <col min="9985" max="9985" width="22" style="2" customWidth="1"/>
    <col min="9986" max="9986" width="96.7109375" style="2" customWidth="1"/>
    <col min="9987" max="9987" width="13.140625" style="2" customWidth="1"/>
    <col min="9988" max="9988" width="9.140625" style="2"/>
    <col min="9989" max="9989" width="12.85546875" style="2" bestFit="1" customWidth="1"/>
    <col min="9990" max="10240" width="9.140625" style="2"/>
    <col min="10241" max="10241" width="22" style="2" customWidth="1"/>
    <col min="10242" max="10242" width="96.7109375" style="2" customWidth="1"/>
    <col min="10243" max="10243" width="13.140625" style="2" customWidth="1"/>
    <col min="10244" max="10244" width="9.140625" style="2"/>
    <col min="10245" max="10245" width="12.85546875" style="2" bestFit="1" customWidth="1"/>
    <col min="10246" max="10496" width="9.140625" style="2"/>
    <col min="10497" max="10497" width="22" style="2" customWidth="1"/>
    <col min="10498" max="10498" width="96.7109375" style="2" customWidth="1"/>
    <col min="10499" max="10499" width="13.140625" style="2" customWidth="1"/>
    <col min="10500" max="10500" width="9.140625" style="2"/>
    <col min="10501" max="10501" width="12.85546875" style="2" bestFit="1" customWidth="1"/>
    <col min="10502" max="10752" width="9.140625" style="2"/>
    <col min="10753" max="10753" width="22" style="2" customWidth="1"/>
    <col min="10754" max="10754" width="96.7109375" style="2" customWidth="1"/>
    <col min="10755" max="10755" width="13.140625" style="2" customWidth="1"/>
    <col min="10756" max="10756" width="9.140625" style="2"/>
    <col min="10757" max="10757" width="12.85546875" style="2" bestFit="1" customWidth="1"/>
    <col min="10758" max="11008" width="9.140625" style="2"/>
    <col min="11009" max="11009" width="22" style="2" customWidth="1"/>
    <col min="11010" max="11010" width="96.7109375" style="2" customWidth="1"/>
    <col min="11011" max="11011" width="13.140625" style="2" customWidth="1"/>
    <col min="11012" max="11012" width="9.140625" style="2"/>
    <col min="11013" max="11013" width="12.85546875" style="2" bestFit="1" customWidth="1"/>
    <col min="11014" max="11264" width="9.140625" style="2"/>
    <col min="11265" max="11265" width="22" style="2" customWidth="1"/>
    <col min="11266" max="11266" width="96.7109375" style="2" customWidth="1"/>
    <col min="11267" max="11267" width="13.140625" style="2" customWidth="1"/>
    <col min="11268" max="11268" width="9.140625" style="2"/>
    <col min="11269" max="11269" width="12.85546875" style="2" bestFit="1" customWidth="1"/>
    <col min="11270" max="11520" width="9.140625" style="2"/>
    <col min="11521" max="11521" width="22" style="2" customWidth="1"/>
    <col min="11522" max="11522" width="96.7109375" style="2" customWidth="1"/>
    <col min="11523" max="11523" width="13.140625" style="2" customWidth="1"/>
    <col min="11524" max="11524" width="9.140625" style="2"/>
    <col min="11525" max="11525" width="12.85546875" style="2" bestFit="1" customWidth="1"/>
    <col min="11526" max="11776" width="9.140625" style="2"/>
    <col min="11777" max="11777" width="22" style="2" customWidth="1"/>
    <col min="11778" max="11778" width="96.7109375" style="2" customWidth="1"/>
    <col min="11779" max="11779" width="13.140625" style="2" customWidth="1"/>
    <col min="11780" max="11780" width="9.140625" style="2"/>
    <col min="11781" max="11781" width="12.85546875" style="2" bestFit="1" customWidth="1"/>
    <col min="11782" max="12032" width="9.140625" style="2"/>
    <col min="12033" max="12033" width="22" style="2" customWidth="1"/>
    <col min="12034" max="12034" width="96.7109375" style="2" customWidth="1"/>
    <col min="12035" max="12035" width="13.140625" style="2" customWidth="1"/>
    <col min="12036" max="12036" width="9.140625" style="2"/>
    <col min="12037" max="12037" width="12.85546875" style="2" bestFit="1" customWidth="1"/>
    <col min="12038" max="12288" width="9.140625" style="2"/>
    <col min="12289" max="12289" width="22" style="2" customWidth="1"/>
    <col min="12290" max="12290" width="96.7109375" style="2" customWidth="1"/>
    <col min="12291" max="12291" width="13.140625" style="2" customWidth="1"/>
    <col min="12292" max="12292" width="9.140625" style="2"/>
    <col min="12293" max="12293" width="12.85546875" style="2" bestFit="1" customWidth="1"/>
    <col min="12294" max="12544" width="9.140625" style="2"/>
    <col min="12545" max="12545" width="22" style="2" customWidth="1"/>
    <col min="12546" max="12546" width="96.7109375" style="2" customWidth="1"/>
    <col min="12547" max="12547" width="13.140625" style="2" customWidth="1"/>
    <col min="12548" max="12548" width="9.140625" style="2"/>
    <col min="12549" max="12549" width="12.85546875" style="2" bestFit="1" customWidth="1"/>
    <col min="12550" max="12800" width="9.140625" style="2"/>
    <col min="12801" max="12801" width="22" style="2" customWidth="1"/>
    <col min="12802" max="12802" width="96.7109375" style="2" customWidth="1"/>
    <col min="12803" max="12803" width="13.140625" style="2" customWidth="1"/>
    <col min="12804" max="12804" width="9.140625" style="2"/>
    <col min="12805" max="12805" width="12.85546875" style="2" bestFit="1" customWidth="1"/>
    <col min="12806" max="13056" width="9.140625" style="2"/>
    <col min="13057" max="13057" width="22" style="2" customWidth="1"/>
    <col min="13058" max="13058" width="96.7109375" style="2" customWidth="1"/>
    <col min="13059" max="13059" width="13.140625" style="2" customWidth="1"/>
    <col min="13060" max="13060" width="9.140625" style="2"/>
    <col min="13061" max="13061" width="12.85546875" style="2" bestFit="1" customWidth="1"/>
    <col min="13062" max="13312" width="9.140625" style="2"/>
    <col min="13313" max="13313" width="22" style="2" customWidth="1"/>
    <col min="13314" max="13314" width="96.7109375" style="2" customWidth="1"/>
    <col min="13315" max="13315" width="13.140625" style="2" customWidth="1"/>
    <col min="13316" max="13316" width="9.140625" style="2"/>
    <col min="13317" max="13317" width="12.85546875" style="2" bestFit="1" customWidth="1"/>
    <col min="13318" max="13568" width="9.140625" style="2"/>
    <col min="13569" max="13569" width="22" style="2" customWidth="1"/>
    <col min="13570" max="13570" width="96.7109375" style="2" customWidth="1"/>
    <col min="13571" max="13571" width="13.140625" style="2" customWidth="1"/>
    <col min="13572" max="13572" width="9.140625" style="2"/>
    <col min="13573" max="13573" width="12.85546875" style="2" bestFit="1" customWidth="1"/>
    <col min="13574" max="13824" width="9.140625" style="2"/>
    <col min="13825" max="13825" width="22" style="2" customWidth="1"/>
    <col min="13826" max="13826" width="96.7109375" style="2" customWidth="1"/>
    <col min="13827" max="13827" width="13.140625" style="2" customWidth="1"/>
    <col min="13828" max="13828" width="9.140625" style="2"/>
    <col min="13829" max="13829" width="12.85546875" style="2" bestFit="1" customWidth="1"/>
    <col min="13830" max="14080" width="9.140625" style="2"/>
    <col min="14081" max="14081" width="22" style="2" customWidth="1"/>
    <col min="14082" max="14082" width="96.7109375" style="2" customWidth="1"/>
    <col min="14083" max="14083" width="13.140625" style="2" customWidth="1"/>
    <col min="14084" max="14084" width="9.140625" style="2"/>
    <col min="14085" max="14085" width="12.85546875" style="2" bestFit="1" customWidth="1"/>
    <col min="14086" max="14336" width="9.140625" style="2"/>
    <col min="14337" max="14337" width="22" style="2" customWidth="1"/>
    <col min="14338" max="14338" width="96.7109375" style="2" customWidth="1"/>
    <col min="14339" max="14339" width="13.140625" style="2" customWidth="1"/>
    <col min="14340" max="14340" width="9.140625" style="2"/>
    <col min="14341" max="14341" width="12.85546875" style="2" bestFit="1" customWidth="1"/>
    <col min="14342" max="14592" width="9.140625" style="2"/>
    <col min="14593" max="14593" width="22" style="2" customWidth="1"/>
    <col min="14594" max="14594" width="96.7109375" style="2" customWidth="1"/>
    <col min="14595" max="14595" width="13.140625" style="2" customWidth="1"/>
    <col min="14596" max="14596" width="9.140625" style="2"/>
    <col min="14597" max="14597" width="12.85546875" style="2" bestFit="1" customWidth="1"/>
    <col min="14598" max="14848" width="9.140625" style="2"/>
    <col min="14849" max="14849" width="22" style="2" customWidth="1"/>
    <col min="14850" max="14850" width="96.7109375" style="2" customWidth="1"/>
    <col min="14851" max="14851" width="13.140625" style="2" customWidth="1"/>
    <col min="14852" max="14852" width="9.140625" style="2"/>
    <col min="14853" max="14853" width="12.85546875" style="2" bestFit="1" customWidth="1"/>
    <col min="14854" max="15104" width="9.140625" style="2"/>
    <col min="15105" max="15105" width="22" style="2" customWidth="1"/>
    <col min="15106" max="15106" width="96.7109375" style="2" customWidth="1"/>
    <col min="15107" max="15107" width="13.140625" style="2" customWidth="1"/>
    <col min="15108" max="15108" width="9.140625" style="2"/>
    <col min="15109" max="15109" width="12.85546875" style="2" bestFit="1" customWidth="1"/>
    <col min="15110" max="15360" width="9.140625" style="2"/>
    <col min="15361" max="15361" width="22" style="2" customWidth="1"/>
    <col min="15362" max="15362" width="96.7109375" style="2" customWidth="1"/>
    <col min="15363" max="15363" width="13.140625" style="2" customWidth="1"/>
    <col min="15364" max="15364" width="9.140625" style="2"/>
    <col min="15365" max="15365" width="12.85546875" style="2" bestFit="1" customWidth="1"/>
    <col min="15366" max="15616" width="9.140625" style="2"/>
    <col min="15617" max="15617" width="22" style="2" customWidth="1"/>
    <col min="15618" max="15618" width="96.7109375" style="2" customWidth="1"/>
    <col min="15619" max="15619" width="13.140625" style="2" customWidth="1"/>
    <col min="15620" max="15620" width="9.140625" style="2"/>
    <col min="15621" max="15621" width="12.85546875" style="2" bestFit="1" customWidth="1"/>
    <col min="15622" max="15872" width="9.140625" style="2"/>
    <col min="15873" max="15873" width="22" style="2" customWidth="1"/>
    <col min="15874" max="15874" width="96.7109375" style="2" customWidth="1"/>
    <col min="15875" max="15875" width="13.140625" style="2" customWidth="1"/>
    <col min="15876" max="15876" width="9.140625" style="2"/>
    <col min="15877" max="15877" width="12.85546875" style="2" bestFit="1" customWidth="1"/>
    <col min="15878" max="16128" width="9.140625" style="2"/>
    <col min="16129" max="16129" width="22" style="2" customWidth="1"/>
    <col min="16130" max="16130" width="96.7109375" style="2" customWidth="1"/>
    <col min="16131" max="16131" width="13.140625" style="2" customWidth="1"/>
    <col min="16132" max="16132" width="9.140625" style="2"/>
    <col min="16133" max="16133" width="12.85546875" style="2" bestFit="1" customWidth="1"/>
    <col min="16134" max="16384" width="9.140625" style="2"/>
  </cols>
  <sheetData>
    <row r="1" spans="1:8" s="1" customFormat="1"/>
    <row r="2" spans="1:8" ht="14.25" customHeight="1">
      <c r="A2" s="108" t="s">
        <v>2</v>
      </c>
      <c r="B2" s="108"/>
      <c r="C2" s="108"/>
      <c r="D2" s="108"/>
      <c r="E2" s="108"/>
      <c r="F2" s="108"/>
      <c r="G2" s="108"/>
      <c r="H2" s="108"/>
    </row>
    <row r="3" spans="1:8" ht="12.75" customHeight="1">
      <c r="A3" s="108" t="s">
        <v>3</v>
      </c>
      <c r="B3" s="108"/>
      <c r="C3" s="108"/>
      <c r="D3" s="108"/>
      <c r="E3" s="108"/>
      <c r="F3" s="108"/>
      <c r="G3" s="108"/>
      <c r="H3" s="108"/>
    </row>
    <row r="4" spans="1:8" ht="12.75" customHeight="1">
      <c r="A4" s="108" t="s">
        <v>105</v>
      </c>
      <c r="B4" s="108"/>
      <c r="C4" s="108"/>
      <c r="D4" s="108"/>
      <c r="E4" s="108"/>
      <c r="F4" s="108"/>
      <c r="G4" s="108"/>
      <c r="H4" s="108"/>
    </row>
    <row r="5" spans="1:8" ht="12.75" customHeight="1">
      <c r="A5" s="3"/>
    </row>
    <row r="6" spans="1:8" ht="12.75" customHeight="1" thickBot="1">
      <c r="A6" s="109" t="s">
        <v>6</v>
      </c>
      <c r="B6" s="109"/>
      <c r="C6" s="109"/>
      <c r="H6" s="76" t="s">
        <v>0</v>
      </c>
    </row>
    <row r="7" spans="1:8" ht="18" customHeight="1">
      <c r="A7" s="103" t="s">
        <v>7</v>
      </c>
      <c r="B7" s="101" t="s">
        <v>8</v>
      </c>
      <c r="C7" s="101" t="s">
        <v>83</v>
      </c>
      <c r="D7" s="101" t="s">
        <v>98</v>
      </c>
      <c r="E7" s="101" t="s">
        <v>40</v>
      </c>
      <c r="F7" s="101" t="s">
        <v>41</v>
      </c>
      <c r="G7" s="101" t="s">
        <v>99</v>
      </c>
      <c r="H7" s="106" t="s">
        <v>42</v>
      </c>
    </row>
    <row r="8" spans="1:8" ht="12.75" customHeight="1">
      <c r="A8" s="104"/>
      <c r="B8" s="102"/>
      <c r="C8" s="102"/>
      <c r="D8" s="102"/>
      <c r="E8" s="102"/>
      <c r="F8" s="102"/>
      <c r="G8" s="102"/>
      <c r="H8" s="107"/>
    </row>
    <row r="9" spans="1:8" ht="17.25" customHeight="1" thickBot="1">
      <c r="A9" s="104"/>
      <c r="B9" s="102"/>
      <c r="C9" s="102"/>
      <c r="D9" s="102"/>
      <c r="E9" s="102"/>
      <c r="F9" s="102"/>
      <c r="G9" s="102"/>
      <c r="H9" s="107"/>
    </row>
    <row r="10" spans="1:8" ht="3.6" hidden="1" customHeight="1">
      <c r="A10" s="105"/>
      <c r="B10" s="102"/>
      <c r="C10" s="102"/>
      <c r="D10" s="102"/>
      <c r="E10" s="102"/>
      <c r="F10" s="102"/>
      <c r="G10" s="102"/>
      <c r="H10" s="107"/>
    </row>
    <row r="11" spans="1:8" s="11" customFormat="1" ht="15.75" customHeight="1">
      <c r="A11" s="15"/>
      <c r="B11" s="16" t="s">
        <v>9</v>
      </c>
      <c r="C11" s="88">
        <f>SUM(C12:C20)</f>
        <v>71686</v>
      </c>
      <c r="D11" s="88">
        <f>SUM(D12:D20)</f>
        <v>42317.609999999993</v>
      </c>
      <c r="E11" s="88">
        <f>D11-C11</f>
        <v>-29368.390000000007</v>
      </c>
      <c r="F11" s="88">
        <f>D11/C11*100</f>
        <v>59.031903021510466</v>
      </c>
      <c r="G11" s="88">
        <f>SUM(G12:G20)</f>
        <v>71546</v>
      </c>
      <c r="H11" s="84">
        <f>G11-C11</f>
        <v>-140</v>
      </c>
    </row>
    <row r="12" spans="1:8" s="8" customFormat="1" ht="12.75" customHeight="1">
      <c r="A12" s="43" t="s">
        <v>12</v>
      </c>
      <c r="B12" s="44" t="s">
        <v>13</v>
      </c>
      <c r="C12" s="89">
        <v>35457</v>
      </c>
      <c r="D12" s="90">
        <v>23998.66</v>
      </c>
      <c r="E12" s="89">
        <f t="shared" ref="E12:E37" si="0">D12-C12</f>
        <v>-11458.34</v>
      </c>
      <c r="F12" s="89">
        <f t="shared" ref="F12:F37" si="1">D12/C12*100</f>
        <v>67.683842400654314</v>
      </c>
      <c r="G12" s="90">
        <v>35460</v>
      </c>
      <c r="H12" s="80">
        <f t="shared" ref="H12:H37" si="2">G12-C12</f>
        <v>3</v>
      </c>
    </row>
    <row r="13" spans="1:8" s="8" customFormat="1" ht="43.15" customHeight="1">
      <c r="A13" s="43" t="s">
        <v>16</v>
      </c>
      <c r="B13" s="64" t="s">
        <v>17</v>
      </c>
      <c r="C13" s="89">
        <v>1548</v>
      </c>
      <c r="D13" s="90">
        <v>1376.32</v>
      </c>
      <c r="E13" s="89">
        <f t="shared" si="0"/>
        <v>-171.68000000000006</v>
      </c>
      <c r="F13" s="89">
        <f t="shared" si="1"/>
        <v>88.909560723514204</v>
      </c>
      <c r="G13" s="90">
        <v>1874</v>
      </c>
      <c r="H13" s="80">
        <f t="shared" si="2"/>
        <v>326</v>
      </c>
    </row>
    <row r="14" spans="1:8" s="8" customFormat="1" ht="38.25">
      <c r="A14" s="43" t="s">
        <v>18</v>
      </c>
      <c r="B14" s="64" t="s">
        <v>19</v>
      </c>
      <c r="C14" s="89">
        <v>15</v>
      </c>
      <c r="D14" s="90">
        <v>10.46</v>
      </c>
      <c r="E14" s="89">
        <f t="shared" si="0"/>
        <v>-4.5399999999999991</v>
      </c>
      <c r="F14" s="89">
        <f t="shared" si="1"/>
        <v>69.733333333333334</v>
      </c>
      <c r="G14" s="90">
        <v>14</v>
      </c>
      <c r="H14" s="80">
        <f t="shared" si="2"/>
        <v>-1</v>
      </c>
    </row>
    <row r="15" spans="1:8" s="8" customFormat="1" ht="42" customHeight="1">
      <c r="A15" s="43" t="s">
        <v>20</v>
      </c>
      <c r="B15" s="65" t="s">
        <v>21</v>
      </c>
      <c r="C15" s="89">
        <v>2405</v>
      </c>
      <c r="D15" s="90">
        <v>1886.37</v>
      </c>
      <c r="E15" s="89">
        <f t="shared" si="0"/>
        <v>-518.63000000000011</v>
      </c>
      <c r="F15" s="89">
        <f t="shared" si="1"/>
        <v>78.435343035343024</v>
      </c>
      <c r="G15" s="90">
        <v>2525</v>
      </c>
      <c r="H15" s="80">
        <f t="shared" si="2"/>
        <v>120</v>
      </c>
    </row>
    <row r="16" spans="1:8" s="8" customFormat="1" ht="42" customHeight="1">
      <c r="A16" s="43" t="s">
        <v>22</v>
      </c>
      <c r="B16" s="65" t="s">
        <v>100</v>
      </c>
      <c r="C16" s="89"/>
      <c r="D16" s="90">
        <v>-232.78</v>
      </c>
      <c r="E16" s="89"/>
      <c r="F16" s="89"/>
      <c r="G16" s="90">
        <v>-274</v>
      </c>
      <c r="H16" s="80">
        <f t="shared" si="2"/>
        <v>-274</v>
      </c>
    </row>
    <row r="17" spans="1:8" s="8" customFormat="1" ht="14.25" customHeight="1">
      <c r="A17" s="66" t="s">
        <v>26</v>
      </c>
      <c r="B17" s="67" t="s">
        <v>27</v>
      </c>
      <c r="C17" s="91">
        <v>273</v>
      </c>
      <c r="D17" s="90">
        <v>172.71</v>
      </c>
      <c r="E17" s="89">
        <f t="shared" si="0"/>
        <v>-100.28999999999999</v>
      </c>
      <c r="F17" s="89">
        <f t="shared" si="1"/>
        <v>63.26373626373627</v>
      </c>
      <c r="G17" s="90">
        <v>243</v>
      </c>
      <c r="H17" s="80">
        <f t="shared" si="2"/>
        <v>-30</v>
      </c>
    </row>
    <row r="18" spans="1:8" s="8" customFormat="1" ht="29.45" customHeight="1">
      <c r="A18" s="43" t="s">
        <v>45</v>
      </c>
      <c r="B18" s="68" t="s">
        <v>44</v>
      </c>
      <c r="C18" s="89">
        <v>9982</v>
      </c>
      <c r="D18" s="90">
        <v>2291.1</v>
      </c>
      <c r="E18" s="89">
        <f t="shared" si="0"/>
        <v>-7690.9</v>
      </c>
      <c r="F18" s="89">
        <f t="shared" si="1"/>
        <v>22.952314165497896</v>
      </c>
      <c r="G18" s="90">
        <v>9623</v>
      </c>
      <c r="H18" s="80">
        <f t="shared" si="2"/>
        <v>-359</v>
      </c>
    </row>
    <row r="19" spans="1:8" s="8" customFormat="1" ht="25.5">
      <c r="A19" s="43" t="s">
        <v>46</v>
      </c>
      <c r="B19" s="44" t="s">
        <v>84</v>
      </c>
      <c r="C19" s="89">
        <v>11995</v>
      </c>
      <c r="D19" s="90">
        <v>9365.2099999999991</v>
      </c>
      <c r="E19" s="89">
        <f t="shared" si="0"/>
        <v>-2629.7900000000009</v>
      </c>
      <c r="F19" s="89">
        <f t="shared" si="1"/>
        <v>78.075948311796566</v>
      </c>
      <c r="G19" s="90">
        <v>11388</v>
      </c>
      <c r="H19" s="80">
        <f t="shared" si="2"/>
        <v>-607</v>
      </c>
    </row>
    <row r="20" spans="1:8" s="8" customFormat="1" ht="25.5">
      <c r="A20" s="43" t="s">
        <v>48</v>
      </c>
      <c r="B20" s="44" t="s">
        <v>85</v>
      </c>
      <c r="C20" s="89">
        <v>10011</v>
      </c>
      <c r="D20" s="90">
        <v>3449.56</v>
      </c>
      <c r="E20" s="89">
        <f t="shared" si="0"/>
        <v>-6561.4400000000005</v>
      </c>
      <c r="F20" s="89">
        <f t="shared" si="1"/>
        <v>34.457696533812801</v>
      </c>
      <c r="G20" s="90">
        <v>10693</v>
      </c>
      <c r="H20" s="80">
        <f t="shared" si="2"/>
        <v>682</v>
      </c>
    </row>
    <row r="21" spans="1:8" s="11" customFormat="1" ht="16.899999999999999" customHeight="1">
      <c r="A21" s="5"/>
      <c r="B21" s="6" t="s">
        <v>1</v>
      </c>
      <c r="C21" s="92">
        <f>SUM(C22:C28)</f>
        <v>12384</v>
      </c>
      <c r="D21" s="92">
        <f>SUM(D22:D28)</f>
        <v>9573.369999999999</v>
      </c>
      <c r="E21" s="92">
        <f t="shared" ref="E21:G21" si="3">SUM(E22:E28)</f>
        <v>-2865.7400000000007</v>
      </c>
      <c r="F21" s="92">
        <f t="shared" si="1"/>
        <v>77.304344315245459</v>
      </c>
      <c r="G21" s="92">
        <f t="shared" si="3"/>
        <v>12548</v>
      </c>
      <c r="H21" s="79">
        <f t="shared" si="2"/>
        <v>164</v>
      </c>
    </row>
    <row r="22" spans="1:8" s="8" customFormat="1" ht="38.25">
      <c r="A22" s="43" t="s">
        <v>50</v>
      </c>
      <c r="B22" s="69" t="s">
        <v>51</v>
      </c>
      <c r="C22" s="89">
        <v>6814</v>
      </c>
      <c r="D22" s="90">
        <v>4198.8999999999996</v>
      </c>
      <c r="E22" s="89">
        <f t="shared" si="0"/>
        <v>-2615.1000000000004</v>
      </c>
      <c r="F22" s="89">
        <f t="shared" si="1"/>
        <v>61.621661285588495</v>
      </c>
      <c r="G22" s="90">
        <v>6831</v>
      </c>
      <c r="H22" s="80">
        <f t="shared" si="2"/>
        <v>17</v>
      </c>
    </row>
    <row r="23" spans="1:8" s="8" customFormat="1" ht="42.6" customHeight="1">
      <c r="A23" s="43" t="s">
        <v>52</v>
      </c>
      <c r="B23" s="44" t="s">
        <v>53</v>
      </c>
      <c r="C23" s="89">
        <v>452</v>
      </c>
      <c r="D23" s="90">
        <v>418.83</v>
      </c>
      <c r="E23" s="89">
        <f t="shared" si="0"/>
        <v>-33.170000000000016</v>
      </c>
      <c r="F23" s="89">
        <f t="shared" si="1"/>
        <v>92.661504424778769</v>
      </c>
      <c r="G23" s="90">
        <v>525</v>
      </c>
      <c r="H23" s="80">
        <f t="shared" si="2"/>
        <v>73</v>
      </c>
    </row>
    <row r="24" spans="1:8" s="8" customFormat="1" ht="30.6" customHeight="1">
      <c r="A24" s="43" t="s">
        <v>55</v>
      </c>
      <c r="B24" s="44" t="s">
        <v>86</v>
      </c>
      <c r="C24" s="89">
        <v>4961</v>
      </c>
      <c r="D24" s="90">
        <v>4794.24</v>
      </c>
      <c r="E24" s="89">
        <f t="shared" si="0"/>
        <v>-166.76000000000022</v>
      </c>
      <c r="F24" s="89">
        <f t="shared" si="1"/>
        <v>96.638580931263846</v>
      </c>
      <c r="G24" s="90">
        <v>5000</v>
      </c>
      <c r="H24" s="80">
        <f t="shared" si="2"/>
        <v>39</v>
      </c>
    </row>
    <row r="25" spans="1:8" s="8" customFormat="1" ht="30.6" customHeight="1">
      <c r="A25" s="43" t="s">
        <v>64</v>
      </c>
      <c r="B25" s="44" t="s">
        <v>65</v>
      </c>
      <c r="C25" s="89">
        <v>17</v>
      </c>
      <c r="D25" s="90">
        <v>0</v>
      </c>
      <c r="E25" s="89">
        <f t="shared" si="0"/>
        <v>-17</v>
      </c>
      <c r="F25" s="89">
        <f t="shared" si="1"/>
        <v>0</v>
      </c>
      <c r="G25" s="90">
        <v>17</v>
      </c>
      <c r="H25" s="80">
        <f t="shared" si="2"/>
        <v>0</v>
      </c>
    </row>
    <row r="26" spans="1:8" s="8" customFormat="1" ht="25.5">
      <c r="A26" s="43" t="s">
        <v>87</v>
      </c>
      <c r="B26" s="44" t="s">
        <v>88</v>
      </c>
      <c r="C26" s="89">
        <v>140</v>
      </c>
      <c r="D26" s="90">
        <v>106.29</v>
      </c>
      <c r="E26" s="89">
        <f t="shared" si="0"/>
        <v>-33.709999999999994</v>
      </c>
      <c r="F26" s="89">
        <f t="shared" si="1"/>
        <v>75.921428571428578</v>
      </c>
      <c r="G26" s="90">
        <v>175</v>
      </c>
      <c r="H26" s="80">
        <f t="shared" si="2"/>
        <v>35</v>
      </c>
    </row>
    <row r="27" spans="1:8" s="8" customFormat="1" ht="12.75">
      <c r="A27" s="43" t="s">
        <v>101</v>
      </c>
      <c r="B27" s="44" t="s">
        <v>102</v>
      </c>
      <c r="C27" s="89"/>
      <c r="D27" s="90">
        <v>37.229999999999997</v>
      </c>
      <c r="E27" s="89"/>
      <c r="F27" s="89"/>
      <c r="G27" s="90">
        <v>0</v>
      </c>
      <c r="H27" s="80">
        <f t="shared" si="2"/>
        <v>0</v>
      </c>
    </row>
    <row r="28" spans="1:8" s="8" customFormat="1" ht="12.75">
      <c r="A28" s="43" t="s">
        <v>104</v>
      </c>
      <c r="B28" s="44" t="s">
        <v>103</v>
      </c>
      <c r="C28" s="89"/>
      <c r="D28" s="90">
        <v>17.88</v>
      </c>
      <c r="E28" s="89"/>
      <c r="F28" s="89"/>
      <c r="G28" s="90">
        <v>0</v>
      </c>
      <c r="H28" s="80">
        <f t="shared" si="2"/>
        <v>0</v>
      </c>
    </row>
    <row r="29" spans="1:8" s="11" customFormat="1" ht="15.75" customHeight="1">
      <c r="A29" s="5" t="s">
        <v>35</v>
      </c>
      <c r="B29" s="6" t="s">
        <v>36</v>
      </c>
      <c r="C29" s="92">
        <f>C11+C21</f>
        <v>84070</v>
      </c>
      <c r="D29" s="92">
        <f>D11+D21</f>
        <v>51890.979999999996</v>
      </c>
      <c r="E29" s="92">
        <f t="shared" si="0"/>
        <v>-32179.020000000004</v>
      </c>
      <c r="F29" s="92">
        <f t="shared" si="1"/>
        <v>61.723539907220172</v>
      </c>
      <c r="G29" s="92">
        <f>G11+G21</f>
        <v>84094</v>
      </c>
      <c r="H29" s="79">
        <f t="shared" si="2"/>
        <v>24</v>
      </c>
    </row>
    <row r="30" spans="1:8" s="11" customFormat="1" ht="12.75">
      <c r="A30" s="70" t="s">
        <v>89</v>
      </c>
      <c r="B30" s="44" t="s">
        <v>67</v>
      </c>
      <c r="C30" s="89">
        <v>5476.3</v>
      </c>
      <c r="D30" s="90">
        <v>5476.3</v>
      </c>
      <c r="E30" s="89">
        <f t="shared" si="0"/>
        <v>0</v>
      </c>
      <c r="F30" s="89">
        <f t="shared" si="1"/>
        <v>100</v>
      </c>
      <c r="G30" s="90">
        <v>5476.3</v>
      </c>
      <c r="H30" s="80">
        <f t="shared" si="2"/>
        <v>0</v>
      </c>
    </row>
    <row r="31" spans="1:8" s="11" customFormat="1" ht="25.5">
      <c r="A31" s="71" t="s">
        <v>90</v>
      </c>
      <c r="B31" s="72" t="s">
        <v>60</v>
      </c>
      <c r="C31" s="93">
        <v>33</v>
      </c>
      <c r="D31" s="90">
        <v>21.96</v>
      </c>
      <c r="E31" s="89">
        <f t="shared" si="0"/>
        <v>-11.04</v>
      </c>
      <c r="F31" s="89">
        <f t="shared" si="1"/>
        <v>66.545454545454547</v>
      </c>
      <c r="G31" s="90">
        <v>33</v>
      </c>
      <c r="H31" s="80">
        <f t="shared" si="2"/>
        <v>0</v>
      </c>
    </row>
    <row r="32" spans="1:8" s="11" customFormat="1" ht="25.5">
      <c r="A32" s="71" t="s">
        <v>91</v>
      </c>
      <c r="B32" s="72" t="s">
        <v>59</v>
      </c>
      <c r="C32" s="93">
        <v>1236</v>
      </c>
      <c r="D32" s="90">
        <v>927</v>
      </c>
      <c r="E32" s="89">
        <f t="shared" si="0"/>
        <v>-309</v>
      </c>
      <c r="F32" s="89">
        <f t="shared" si="1"/>
        <v>75</v>
      </c>
      <c r="G32" s="90">
        <v>1236</v>
      </c>
      <c r="H32" s="80">
        <f t="shared" si="2"/>
        <v>0</v>
      </c>
    </row>
    <row r="33" spans="1:8" s="11" customFormat="1" ht="25.5">
      <c r="A33" s="71" t="s">
        <v>92</v>
      </c>
      <c r="B33" s="72" t="s">
        <v>61</v>
      </c>
      <c r="C33" s="93">
        <v>6820</v>
      </c>
      <c r="D33" s="90">
        <v>5220</v>
      </c>
      <c r="E33" s="89">
        <f t="shared" si="0"/>
        <v>-1600</v>
      </c>
      <c r="F33" s="89">
        <f t="shared" si="1"/>
        <v>76.539589442815242</v>
      </c>
      <c r="G33" s="90">
        <v>6820</v>
      </c>
      <c r="H33" s="80">
        <f t="shared" si="2"/>
        <v>0</v>
      </c>
    </row>
    <row r="34" spans="1:8" s="11" customFormat="1" ht="38.25">
      <c r="A34" s="71" t="s">
        <v>93</v>
      </c>
      <c r="B34" s="72" t="s">
        <v>94</v>
      </c>
      <c r="C34" s="89">
        <v>53703.6</v>
      </c>
      <c r="D34" s="90">
        <v>5684.04</v>
      </c>
      <c r="E34" s="89">
        <f t="shared" si="0"/>
        <v>-48019.56</v>
      </c>
      <c r="F34" s="89">
        <f t="shared" si="1"/>
        <v>10.584094921010882</v>
      </c>
      <c r="G34" s="90">
        <v>53703.6</v>
      </c>
      <c r="H34" s="80">
        <f t="shared" si="2"/>
        <v>0</v>
      </c>
    </row>
    <row r="35" spans="1:8" s="11" customFormat="1" ht="12.75">
      <c r="A35" s="71" t="s">
        <v>95</v>
      </c>
      <c r="B35" s="72" t="s">
        <v>96</v>
      </c>
      <c r="C35" s="89">
        <v>37052.33</v>
      </c>
      <c r="D35" s="90">
        <v>9092.35</v>
      </c>
      <c r="E35" s="89">
        <f t="shared" si="0"/>
        <v>-27959.980000000003</v>
      </c>
      <c r="F35" s="89">
        <f t="shared" si="1"/>
        <v>24.539212513760944</v>
      </c>
      <c r="G35" s="90">
        <v>37052.33</v>
      </c>
      <c r="H35" s="80">
        <f t="shared" si="2"/>
        <v>0</v>
      </c>
    </row>
    <row r="36" spans="1:8" s="77" customFormat="1" ht="18" customHeight="1" thickBot="1">
      <c r="A36" s="85" t="s">
        <v>38</v>
      </c>
      <c r="B36" s="86" t="s">
        <v>5</v>
      </c>
      <c r="C36" s="94">
        <f>SUM(C30:C35)</f>
        <v>104321.23</v>
      </c>
      <c r="D36" s="94">
        <f t="shared" ref="D36:G36" si="4">SUM(D30:D35)</f>
        <v>26421.65</v>
      </c>
      <c r="E36" s="95">
        <f t="shared" si="0"/>
        <v>-77899.579999999987</v>
      </c>
      <c r="F36" s="95">
        <f t="shared" si="1"/>
        <v>25.327203293136019</v>
      </c>
      <c r="G36" s="94">
        <f t="shared" si="4"/>
        <v>104321.23</v>
      </c>
      <c r="H36" s="87">
        <f t="shared" si="2"/>
        <v>0</v>
      </c>
    </row>
    <row r="37" spans="1:8" s="78" customFormat="1" ht="28.5" customHeight="1" thickBot="1">
      <c r="A37" s="81"/>
      <c r="B37" s="82" t="s">
        <v>39</v>
      </c>
      <c r="C37" s="96">
        <f>C29+C36</f>
        <v>188391.22999999998</v>
      </c>
      <c r="D37" s="96">
        <f t="shared" ref="D37:G37" si="5">D29+D36</f>
        <v>78312.63</v>
      </c>
      <c r="E37" s="97">
        <f t="shared" si="0"/>
        <v>-110078.59999999998</v>
      </c>
      <c r="F37" s="97">
        <f t="shared" si="1"/>
        <v>41.569148415242054</v>
      </c>
      <c r="G37" s="96">
        <f t="shared" si="5"/>
        <v>188415.22999999998</v>
      </c>
      <c r="H37" s="83">
        <f t="shared" si="2"/>
        <v>24</v>
      </c>
    </row>
    <row r="38" spans="1:8" s="73" customFormat="1" ht="18">
      <c r="A38" s="12"/>
      <c r="B38" s="4"/>
      <c r="C38" s="4"/>
    </row>
    <row r="39" spans="1:8" s="13" customFormat="1" ht="18.75">
      <c r="A39" s="14"/>
      <c r="B39" s="14"/>
      <c r="C39" s="74"/>
    </row>
    <row r="40" spans="1:8" s="13" customFormat="1" ht="18.75">
      <c r="A40" s="75" t="s">
        <v>97</v>
      </c>
      <c r="B40" s="75"/>
      <c r="C40" s="75"/>
      <c r="D40" s="111"/>
      <c r="E40" s="111"/>
      <c r="F40" s="111"/>
      <c r="G40" s="111"/>
      <c r="H40" s="111"/>
    </row>
    <row r="41" spans="1:8" s="13" customFormat="1" ht="18.75">
      <c r="A41" s="110" t="s">
        <v>106</v>
      </c>
      <c r="B41" s="110"/>
      <c r="C41" s="75"/>
      <c r="D41" s="111"/>
      <c r="E41" s="111"/>
      <c r="F41" s="111"/>
      <c r="G41" s="111"/>
      <c r="H41" s="111"/>
    </row>
    <row r="42" spans="1:8" ht="18.75">
      <c r="A42" s="75" t="s">
        <v>107</v>
      </c>
      <c r="B42" s="75"/>
      <c r="C42" s="75"/>
      <c r="D42" s="112"/>
      <c r="E42" s="112"/>
      <c r="F42" s="112"/>
      <c r="G42" s="112"/>
      <c r="H42" s="113" t="s">
        <v>108</v>
      </c>
    </row>
    <row r="43" spans="1:8" ht="18">
      <c r="A43" s="74"/>
      <c r="B43" s="74"/>
      <c r="C43" s="74"/>
      <c r="D43" s="73"/>
      <c r="E43" s="73"/>
      <c r="F43" s="73"/>
      <c r="G43" s="73"/>
      <c r="H43" s="73"/>
    </row>
    <row r="44" spans="1:8">
      <c r="A44" s="1"/>
      <c r="B44" s="1"/>
      <c r="C44" s="1"/>
    </row>
    <row r="45" spans="1:8">
      <c r="A45" s="1"/>
      <c r="B45" s="1"/>
      <c r="C45" s="1"/>
    </row>
    <row r="46" spans="1:8">
      <c r="A46" s="1"/>
      <c r="B46" s="1"/>
      <c r="C46" s="1"/>
    </row>
    <row r="47" spans="1:8">
      <c r="A47" s="1"/>
      <c r="B47" s="1"/>
      <c r="C47" s="1"/>
    </row>
    <row r="48" spans="1:8">
      <c r="A48" s="1"/>
      <c r="B48" s="1"/>
      <c r="C48" s="1"/>
    </row>
    <row r="49" spans="1:3">
      <c r="A49" s="1"/>
      <c r="B49" s="1"/>
      <c r="C49" s="1"/>
    </row>
    <row r="50" spans="1:3">
      <c r="A50" s="1"/>
      <c r="B50" s="1"/>
      <c r="C50" s="1"/>
    </row>
    <row r="51" spans="1:3">
      <c r="A51" s="1"/>
      <c r="B51" s="1"/>
      <c r="C51" s="1"/>
    </row>
    <row r="52" spans="1:3">
      <c r="A52" s="1"/>
      <c r="B52" s="1"/>
      <c r="C52" s="1"/>
    </row>
    <row r="53" spans="1:3">
      <c r="A53" s="1"/>
      <c r="B53" s="1"/>
      <c r="C53" s="1"/>
    </row>
  </sheetData>
  <mergeCells count="13">
    <mergeCell ref="A41:B41"/>
    <mergeCell ref="A2:H2"/>
    <mergeCell ref="A3:H3"/>
    <mergeCell ref="A4:H4"/>
    <mergeCell ref="A6:C6"/>
    <mergeCell ref="A7:A10"/>
    <mergeCell ref="B7:B10"/>
    <mergeCell ref="C7:C10"/>
    <mergeCell ref="D7:D10"/>
    <mergeCell ref="E7:E10"/>
    <mergeCell ref="F7:F10"/>
    <mergeCell ref="G7:G10"/>
    <mergeCell ref="H7:H10"/>
  </mergeCells>
  <pageMargins left="0.59055118110236227" right="0" top="0.39370078740157483" bottom="0.39370078740157483" header="0.39370078740157483" footer="0.39370078740157483"/>
  <pageSetup paperSize="9" scale="4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ожид</vt:lpstr>
      <vt:lpstr>приложение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2019-12-02T06:40:56Z</dcterms:modified>
</cp:coreProperties>
</file>